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117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MI78" i="4" s="1"/>
  <c r="DH7" i="5"/>
  <c r="LT78" i="4" s="1"/>
  <c r="DG7" i="5"/>
  <c r="DF7" i="5"/>
  <c r="DE7" i="5"/>
  <c r="KA78" i="4" s="1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GQ52" i="4" s="1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E52" i="4"/>
  <c r="EL52" i="4"/>
  <c r="BZ52" i="4"/>
  <c r="BG52" i="4"/>
  <c r="AN52" i="4"/>
  <c r="MA32" i="4"/>
  <c r="LH32" i="4"/>
  <c r="KO32" i="4"/>
  <c r="JC32" i="4"/>
  <c r="HJ32" i="4"/>
  <c r="GQ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AQ10" i="4"/>
  <c r="B10" i="4"/>
  <c r="LJ8" i="4"/>
  <c r="JQ8" i="4"/>
  <c r="HX8" i="4"/>
  <c r="CF8" i="4"/>
  <c r="AQ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BZ51" i="4"/>
  <c r="LT76" i="4"/>
  <c r="GQ51" i="4"/>
  <c r="LH30" i="4"/>
  <c r="IE76" i="4"/>
  <c r="BZ30" i="4"/>
  <c r="GQ30" i="4"/>
  <c r="BG30" i="4"/>
  <c r="KO30" i="4"/>
  <c r="HP76" i="4"/>
  <c r="AV76" i="4"/>
  <c r="KO51" i="4"/>
  <c r="LE76" i="4"/>
  <c r="FX51" i="4"/>
  <c r="BG51" i="4"/>
  <c r="FX30" i="4"/>
  <c r="HA76" i="4"/>
  <c r="AN51" i="4"/>
  <c r="FE30" i="4"/>
  <c r="JV30" i="4"/>
  <c r="AN30" i="4"/>
  <c r="JV51" i="4"/>
  <c r="KP76" i="4"/>
  <c r="FE51" i="4"/>
  <c r="AG76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<sst xmlns="http://schemas.openxmlformats.org/spreadsheetml/2006/main" count="286" uniqueCount="136">
  <si>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</si>
  <si>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</si>
  <si>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</si>
  <si>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</si>
  <si>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</si>
  <si>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</si>
  <si>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</si>
  <si>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</si>
  <si>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</si>
  <si>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</si>
  <si>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</si>
  <si>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</si>
  <si>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</si>
  <si>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</si>
  <si>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</si>
  <si>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</si>
  <si>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</si>
  <si>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</si>
  <si>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</si>
  <si>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</si>
  <si>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</si>
  <si>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</si>
  <si>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</si>
  <si>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</si>
  <si>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</si>
  <si>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</si>
  <si>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</si>
  <si>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</si>
  <si>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</si>
  <si>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</si>
  <si>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</si>
  <si>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</si>
  <si>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</si>
  <si>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</si>
  <si>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</si>
  <si>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</si>
  <si>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</si>
  <si>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</si>
  <si>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</si>
  <si>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</si>
  <si>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</si>
  <si>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</si>
  <si>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</si>
  <si>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</si>
  <si>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</si>
  <si>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</si>
  <si>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</si>
  <si>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</si>
  <si>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</si>
  <si>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</si>
  <si>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</si>
  <si>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</si>
  <si>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</si>
  <si>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</si>
  <si>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</si>
  <si>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</si>
  <si>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</si>
  <si>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</si>
  <si>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</si>
  <si>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</si>
  <si>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</si>
  <si>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</si>
  <si>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</si>
  <si>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</si>
  <si>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</si>
  <si>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</si>
  <si>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</si>
  <si>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</si>
  <si>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</si>
  <si>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</si>
  <si>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</si>
  <si>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</si>
  <si>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</si>
  <si>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</si>
  <si>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</si>
  <si>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</si>
  <si>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</si>
  <si>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</si>
  <si>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</si>
  <si>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</si>
  <si>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</si>
  <si>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</si>
  <si>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</si>
  <si>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</si>
  <si>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</si>
  <si>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</si>
  <si>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</si>
  <si>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</si>
  <si>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</si>
  <si>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</si>
  <si>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</si>
  <si>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</si>
  <si>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</si>
  <si>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</si>
  <si>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</si>
  <si>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</si>
  <si>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</si>
  <si>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</si>
  <si>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</si>
  <si>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</si>
  <si>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</si>
  <si>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</si>
  <si>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</si>
  <si>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</si>
  <si>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</si>
  <si>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</si>
  <si>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</si>
  <si>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</si>
  <si>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</si>
  <si>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</si>
  <si>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</si>
  <si>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</si>
  <si>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</si>
  <si>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</si>
  <si>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千葉県　松戸市</t>
  </si>
  <si>
    <t>松戸駅西口地下駐車場</t>
  </si>
  <si>
    <t>法非適用</t>
  </si>
  <si>
    <t>駐車場整備事業</t>
  </si>
  <si>
    <t>-</t>
  </si>
  <si>
    <t>Ａ２Ｂ１</t>
  </si>
  <si>
    <t>該当数値なし</t>
  </si>
  <si>
    <t>都市計画駐車場</t>
  </si>
  <si>
    <t>地下式</t>
  </si>
  <si>
    <t>駅</t>
  </si>
  <si>
    <t>有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</si>
  <si>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</si>
  <si>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</si>
  <si>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</si>
  <si>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</si>
  <si>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</si>
  <si>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</si>
  <si>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</si>
  <si>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　当該施設は、周辺商業施設の駐車場としての利用が定着しており、利用台数は、増加傾向にある。特に休日おいては、満車となる時間帯も多くあり、類似施設平均値との比較においても、適正な稼働率を維持しているといえる。</t>
    <rPh sb="21" eb="23">
      <t>リヨウ</t>
    </rPh>
    <rPh sb="63" eb="64">
      <t>オオ</t>
    </rPh>
    <rPh sb="68" eb="70">
      <t>ルイジ</t>
    </rPh>
    <rPh sb="70" eb="72">
      <t>シセツ</t>
    </rPh>
    <rPh sb="72" eb="74">
      <t>ヘイキン</t>
    </rPh>
    <rPh sb="74" eb="75">
      <t>チ</t>
    </rPh>
    <rPh sb="77" eb="79">
      <t>ヒカク</t>
    </rPh>
    <phoneticPr fontId="6"/>
  </si>
  <si>
    <t>　資産等の状況としては、建設に伴う貸付金及び起債の償還が、平成17年度をもって終了しているものの、供用開始から30年以上が経過し、施設の老朽化が進んでおり、計画的な設備更新が必要となっている。</t>
    <rPh sb="1" eb="3">
      <t>シサン</t>
    </rPh>
    <rPh sb="3" eb="4">
      <t>トウ</t>
    </rPh>
    <rPh sb="5" eb="7">
      <t>ジョウキョウ</t>
    </rPh>
    <rPh sb="49" eb="51">
      <t>キョウヨウ</t>
    </rPh>
    <rPh sb="51" eb="53">
      <t>カイシ</t>
    </rPh>
    <rPh sb="57" eb="60">
      <t>ネンイジョウ</t>
    </rPh>
    <rPh sb="61" eb="63">
      <t>ケイカ</t>
    </rPh>
    <rPh sb="65" eb="67">
      <t>シセツ</t>
    </rPh>
    <rPh sb="68" eb="71">
      <t>ロウキュウカ</t>
    </rPh>
    <rPh sb="72" eb="73">
      <t>スス</t>
    </rPh>
    <rPh sb="78" eb="81">
      <t>ケイカクテキ</t>
    </rPh>
    <rPh sb="82" eb="84">
      <t>セツビ</t>
    </rPh>
    <rPh sb="84" eb="86">
      <t>コウシン</t>
    </rPh>
    <rPh sb="87" eb="89">
      <t>ヒツヨウ</t>
    </rPh>
    <phoneticPr fontId="6"/>
  </si>
  <si>
    <t>　①収益的収支比率については、100％を超えており、一般会計からの繰入に依存せず、料金収入のみをもって総費用を賄えている。
　②他会計補助金比率及び③駐車場台数一台あたりの他会計補助金額については、0％を維持しており、一般会計からの繰入に依存せず、独立採算性の原則に基づいた事業運営を行っている。
　④売上高ＧＯＰ比率については、類似施設平均値と比較し、高い数値を維持している。
　⑤ＥＢＩＴＤＡについては、総収益として、大部分を占める料金収入は、90,000千円前後で推移しており、一方で総費用としては、設備更新等の実施内容により年度でばらつきがあり、収支としては、安定的に黒字を計上しているが、近年、減少傾向である。</t>
    <rPh sb="2" eb="5">
      <t>シュウエキテキ</t>
    </rPh>
    <rPh sb="5" eb="7">
      <t>シュウシ</t>
    </rPh>
    <rPh sb="7" eb="9">
      <t>ヒリツ</t>
    </rPh>
    <rPh sb="20" eb="21">
      <t>コ</t>
    </rPh>
    <rPh sb="26" eb="28">
      <t>イッパン</t>
    </rPh>
    <rPh sb="28" eb="30">
      <t>カイケイ</t>
    </rPh>
    <rPh sb="33" eb="34">
      <t>クリ</t>
    </rPh>
    <rPh sb="34" eb="35">
      <t>イ</t>
    </rPh>
    <rPh sb="36" eb="38">
      <t>イゾン</t>
    </rPh>
    <rPh sb="41" eb="43">
      <t>リョウキン</t>
    </rPh>
    <rPh sb="43" eb="45">
      <t>シュウニュウ</t>
    </rPh>
    <rPh sb="51" eb="54">
      <t>ソウヒヨウ</t>
    </rPh>
    <rPh sb="55" eb="56">
      <t>マカナ</t>
    </rPh>
    <rPh sb="64" eb="65">
      <t>タ</t>
    </rPh>
    <rPh sb="65" eb="67">
      <t>カイケイ</t>
    </rPh>
    <rPh sb="67" eb="70">
      <t>ホジョキン</t>
    </rPh>
    <rPh sb="70" eb="72">
      <t>ヒリツ</t>
    </rPh>
    <rPh sb="72" eb="73">
      <t>オヨ</t>
    </rPh>
    <rPh sb="102" eb="104">
      <t>イジ</t>
    </rPh>
    <rPh sb="124" eb="126">
      <t>ドクリツ</t>
    </rPh>
    <rPh sb="126" eb="129">
      <t>サイサンセイ</t>
    </rPh>
    <rPh sb="130" eb="132">
      <t>ゲンソク</t>
    </rPh>
    <rPh sb="133" eb="134">
      <t>モト</t>
    </rPh>
    <rPh sb="137" eb="139">
      <t>ジギョウ</t>
    </rPh>
    <rPh sb="139" eb="141">
      <t>ウンエイ</t>
    </rPh>
    <rPh sb="142" eb="143">
      <t>オコナ</t>
    </rPh>
    <rPh sb="151" eb="153">
      <t>ウリアゲ</t>
    </rPh>
    <rPh sb="153" eb="154">
      <t>ダカ</t>
    </rPh>
    <rPh sb="157" eb="159">
      <t>ヒリツ</t>
    </rPh>
    <rPh sb="165" eb="167">
      <t>ルイジ</t>
    </rPh>
    <rPh sb="167" eb="169">
      <t>シセツ</t>
    </rPh>
    <rPh sb="169" eb="171">
      <t>ヘイキン</t>
    </rPh>
    <rPh sb="171" eb="172">
      <t>チ</t>
    </rPh>
    <rPh sb="173" eb="175">
      <t>ヒカク</t>
    </rPh>
    <rPh sb="177" eb="178">
      <t>タカ</t>
    </rPh>
    <rPh sb="179" eb="181">
      <t>スウチ</t>
    </rPh>
    <rPh sb="182" eb="184">
      <t>イジ</t>
    </rPh>
    <phoneticPr fontId="6"/>
  </si>
  <si>
    <t xml:space="preserve"> 建設に伴う貸付金及び起債の償還が、平成17年度をもって終了し、以後、一般会計からの繰入に依存せず、独立採算性の原則に基づいた事業運営を行っており、収支としては安定的に黒字を計上している。
 しかしながら、供用開始から30年以上が経過し、施設の老朽化が進んでおり、現行の経営形態の継続を前提とした場合、今後、設備更新に係る多額の設備投資が見込まれる。
 したがって、これを計画的に行っていくための財源の確保について検証する等、更なる経営改善に向けた取組が必要となっている。</t>
    <rPh sb="119" eb="121">
      <t>シセツ</t>
    </rPh>
    <rPh sb="154" eb="156">
      <t>セツビ</t>
    </rPh>
    <rPh sb="156" eb="158">
      <t>コウシン</t>
    </rPh>
    <rPh sb="159" eb="160">
      <t>カカ</t>
    </rPh>
    <rPh sb="186" eb="189">
      <t>ケイカクテキ</t>
    </rPh>
    <rPh sb="198" eb="200">
      <t>ザイゲン</t>
    </rPh>
    <rPh sb="201" eb="203">
      <t>カクホ</t>
    </rPh>
    <rPh sb="207" eb="209">
      <t>ケンショウ</t>
    </rPh>
    <rPh sb="211" eb="212">
      <t>トウ</t>
    </rPh>
    <rPh sb="213" eb="214">
      <t>サラ</t>
    </rPh>
    <rPh sb="216" eb="218">
      <t>ケイエイ</t>
    </rPh>
    <rPh sb="218" eb="220">
      <t>カイゼン</t>
    </rPh>
    <rPh sb="221" eb="222">
      <t>ム</t>
    </rPh>
    <rPh sb="224" eb="226">
      <t>トリクミ</t>
    </rPh>
    <rPh sb="227" eb="229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</si>
</sst>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148.6</c:v>
                </c:pt>
                <c:pt idx="1">
                  <c:v>193.2</c:v>
                </c:pt>
                <c:pt idx="2">
                  <c:v>195.6</c:v>
                </c:pt>
                <c:pt idx="3">
                  <c:v>176.7</c:v>
                </c:pt>
                <c:pt idx="4">
                  <c:v>154.1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18880"/>
        <c:axId val="10718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138.69999999999999</c:v>
                </c:pt>
                <c:pt idx="1">
                  <c:v>110.6</c:v>
                </c:pt>
                <c:pt idx="2">
                  <c:v>118.2</c:v>
                </c:pt>
                <c:pt idx="3">
                  <c:v>120.9</c:v>
                </c:pt>
                <c:pt idx="4">
                  <c:v>205.8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18880"/>
        <c:axId val="107188992"/>
      </c:lineChart>
      <c:dateAx>
        <c:axId val="10701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88992"/>
        <c:crosses val="autoZero"/>
        <c:auto val="1"/>
        <c:lblOffset val="100"/>
        <c:baseTimeUnit val="years"/>
      </c:dateAx>
      <c:valAx>
        <c:axId val="10718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018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63904"/>
        <c:axId val="11102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543</c:v>
                </c:pt>
                <c:pt idx="1">
                  <c:v>421.1</c:v>
                </c:pt>
                <c:pt idx="2">
                  <c:v>339.7</c:v>
                </c:pt>
                <c:pt idx="3">
                  <c:v>269.89999999999998</c:v>
                </c:pt>
                <c:pt idx="4">
                  <c:v>196.2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63904"/>
        <c:axId val="111026944"/>
      </c:lineChart>
      <c:dateAx>
        <c:axId val="10996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26944"/>
        <c:crosses val="autoZero"/>
        <c:auto val="1"/>
        <c:lblOffset val="100"/>
        <c:baseTimeUnit val="years"/>
      </c:dateAx>
      <c:valAx>
        <c:axId val="11102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963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77632"/>
        <c:axId val="11107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77632"/>
        <c:axId val="111079808"/>
      </c:lineChart>
      <c:dateAx>
        <c:axId val="11107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79808"/>
        <c:crosses val="autoZero"/>
        <c:auto val="1"/>
        <c:lblOffset val="100"/>
        <c:baseTimeUnit val="years"/>
      </c:dateAx>
      <c:valAx>
        <c:axId val="11107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077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18208"/>
        <c:axId val="11112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18208"/>
        <c:axId val="111128576"/>
      </c:lineChart>
      <c:dateAx>
        <c:axId val="11111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28576"/>
        <c:crosses val="autoZero"/>
        <c:auto val="1"/>
        <c:lblOffset val="100"/>
        <c:baseTimeUnit val="years"/>
      </c:dateAx>
      <c:valAx>
        <c:axId val="11112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118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64416"/>
        <c:axId val="11117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30.1</c:v>
                </c:pt>
                <c:pt idx="2">
                  <c:v>26.5</c:v>
                </c:pt>
                <c:pt idx="3">
                  <c:v>25.2</c:v>
                </c:pt>
                <c:pt idx="4">
                  <c:v>28.8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64416"/>
        <c:axId val="111170688"/>
      </c:lineChart>
      <c:dateAx>
        <c:axId val="11116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70688"/>
        <c:crosses val="autoZero"/>
        <c:auto val="1"/>
        <c:lblOffset val="100"/>
        <c:baseTimeUnit val="years"/>
      </c:dateAx>
      <c:valAx>
        <c:axId val="11117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164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05376"/>
        <c:axId val="11121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650</c:v>
                </c:pt>
                <c:pt idx="1">
                  <c:v>650</c:v>
                </c:pt>
                <c:pt idx="2">
                  <c:v>543</c:v>
                </c:pt>
                <c:pt idx="3">
                  <c:v>454</c:v>
                </c:pt>
                <c:pt idx="4">
                  <c:v>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05376"/>
        <c:axId val="111211648"/>
      </c:lineChart>
      <c:dateAx>
        <c:axId val="11120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11648"/>
        <c:crosses val="autoZero"/>
        <c:auto val="1"/>
        <c:lblOffset val="100"/>
        <c:baseTimeUnit val="years"/>
      </c:dateAx>
      <c:valAx>
        <c:axId val="11121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1205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322.5</c:v>
                </c:pt>
                <c:pt idx="1">
                  <c:v>333.3</c:v>
                </c:pt>
                <c:pt idx="2">
                  <c:v>344.2</c:v>
                </c:pt>
                <c:pt idx="3">
                  <c:v>371</c:v>
                </c:pt>
                <c:pt idx="4">
                  <c:v>389.6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41856"/>
        <c:axId val="11126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195.5</c:v>
                </c:pt>
                <c:pt idx="1">
                  <c:v>199.1</c:v>
                </c:pt>
                <c:pt idx="2">
                  <c:v>191.4</c:v>
                </c:pt>
                <c:pt idx="3">
                  <c:v>194.7</c:v>
                </c:pt>
                <c:pt idx="4">
                  <c:v>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41856"/>
        <c:axId val="111268608"/>
      </c:lineChart>
      <c:dateAx>
        <c:axId val="11124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68608"/>
        <c:crosses val="autoZero"/>
        <c:auto val="1"/>
        <c:lblOffset val="100"/>
        <c:baseTimeUnit val="years"/>
      </c:dateAx>
      <c:valAx>
        <c:axId val="11126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241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32.700000000000003</c:v>
                </c:pt>
                <c:pt idx="1">
                  <c:v>48.3</c:v>
                </c:pt>
                <c:pt idx="2">
                  <c:v>48.9</c:v>
                </c:pt>
                <c:pt idx="3">
                  <c:v>43.4</c:v>
                </c:pt>
                <c:pt idx="4">
                  <c:v>35.1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14816"/>
        <c:axId val="11132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24.4</c:v>
                </c:pt>
                <c:pt idx="2">
                  <c:v>24.2</c:v>
                </c:pt>
                <c:pt idx="3">
                  <c:v>25.5</c:v>
                </c:pt>
                <c:pt idx="4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14816"/>
        <c:axId val="111321088"/>
      </c:lineChart>
      <c:dateAx>
        <c:axId val="11131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21088"/>
        <c:crosses val="autoZero"/>
        <c:auto val="1"/>
        <c:lblOffset val="100"/>
        <c:baseTimeUnit val="years"/>
      </c:dateAx>
      <c:valAx>
        <c:axId val="11132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314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28298</c:v>
                </c:pt>
                <c:pt idx="1">
                  <c:v>41240</c:v>
                </c:pt>
                <c:pt idx="2">
                  <c:v>41631</c:v>
                </c:pt>
                <c:pt idx="3">
                  <c:v>39380</c:v>
                </c:pt>
                <c:pt idx="4">
                  <c:v>30610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86080"/>
        <c:axId val="11148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40082</c:v>
                </c:pt>
                <c:pt idx="1">
                  <c:v>40365</c:v>
                </c:pt>
                <c:pt idx="2">
                  <c:v>48967</c:v>
                </c:pt>
                <c:pt idx="3">
                  <c:v>46827</c:v>
                </c:pt>
                <c:pt idx="4">
                  <c:v>47288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86080"/>
        <c:axId val="111488000"/>
      </c:lineChart>
      <c:dateAx>
        <c:axId val="11148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88000"/>
        <c:crosses val="autoZero"/>
        <c:auto val="1"/>
        <c:lblOffset val="100"/>
        <c:baseTimeUnit val="years"/>
      </c:dateAx>
      <c:valAx>
        <c:axId val="11148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148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L40" zoomScale="85" zoomScaleNormal="85" zoomScaleSheetLayoutView="70" workbookViewId="0">
      <selection activeCell="ND49" sqref="ND49:NR64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千葉県松戸市　松戸駅西口地下駐車場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Ａ２Ｂ１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駅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有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7226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都市計画駐車場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地下式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32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134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300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134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148.6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193.2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195.6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176.7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154.1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322.5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333.3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344.2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371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389.6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138.69999999999999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110.6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118.2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120.9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205.8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27.8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30.1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26.5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25.2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28.8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195.5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199.1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191.4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194.7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193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133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132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32.700000000000003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48.3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48.9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43.4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35.1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28298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41240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41631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39380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30610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650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650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454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384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24.4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24.4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24.2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25.5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22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40082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40365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48967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46827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47288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135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2433912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410569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543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421.1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339.7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269.89999999999998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196.2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122076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千葉県松戸市</v>
      </c>
      <c r="I6" s="61" t="str">
        <f t="shared" si="1"/>
        <v>松戸駅西口地下駐車場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地下式</v>
      </c>
      <c r="R6" s="64">
        <f t="shared" si="1"/>
        <v>32</v>
      </c>
      <c r="S6" s="63" t="str">
        <f t="shared" si="1"/>
        <v>駅</v>
      </c>
      <c r="T6" s="63" t="str">
        <f t="shared" si="1"/>
        <v>有</v>
      </c>
      <c r="U6" s="64">
        <f t="shared" si="1"/>
        <v>7226</v>
      </c>
      <c r="V6" s="64">
        <f t="shared" si="1"/>
        <v>134</v>
      </c>
      <c r="W6" s="64">
        <f t="shared" si="1"/>
        <v>300</v>
      </c>
      <c r="X6" s="63" t="str">
        <f t="shared" si="1"/>
        <v>導入なし</v>
      </c>
      <c r="Y6" s="65">
        <f>IF(Y8="-",NA(),Y8)</f>
        <v>148.6</v>
      </c>
      <c r="Z6" s="65">
        <f t="shared" ref="Z6:AH6" si="2">IF(Z8="-",NA(),Z8)</f>
        <v>193.2</v>
      </c>
      <c r="AA6" s="65">
        <f t="shared" si="2"/>
        <v>195.6</v>
      </c>
      <c r="AB6" s="65">
        <f t="shared" si="2"/>
        <v>176.7</v>
      </c>
      <c r="AC6" s="65">
        <f t="shared" si="2"/>
        <v>154.1</v>
      </c>
      <c r="AD6" s="65">
        <f t="shared" si="2"/>
        <v>138.69999999999999</v>
      </c>
      <c r="AE6" s="65">
        <f t="shared" si="2"/>
        <v>110.6</v>
      </c>
      <c r="AF6" s="65">
        <f t="shared" si="2"/>
        <v>118.2</v>
      </c>
      <c r="AG6" s="65">
        <f t="shared" si="2"/>
        <v>120.9</v>
      </c>
      <c r="AH6" s="65">
        <f t="shared" si="2"/>
        <v>205.8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27.8</v>
      </c>
      <c r="AP6" s="65">
        <f t="shared" si="3"/>
        <v>30.1</v>
      </c>
      <c r="AQ6" s="65">
        <f t="shared" si="3"/>
        <v>26.5</v>
      </c>
      <c r="AR6" s="65">
        <f t="shared" si="3"/>
        <v>25.2</v>
      </c>
      <c r="AS6" s="65">
        <f t="shared" si="3"/>
        <v>28.8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650</v>
      </c>
      <c r="BA6" s="66">
        <f t="shared" si="4"/>
        <v>650</v>
      </c>
      <c r="BB6" s="66">
        <f t="shared" si="4"/>
        <v>543</v>
      </c>
      <c r="BC6" s="66">
        <f t="shared" si="4"/>
        <v>454</v>
      </c>
      <c r="BD6" s="66">
        <f t="shared" si="4"/>
        <v>384</v>
      </c>
      <c r="BE6" s="64" t="str">
        <f>IF(BE8="-","",IF(BE8="-","【-】","【"&amp;SUBSTITUTE(TEXT(BE8,"#,##0"),"-","△")&amp;"】"))</f>
        <v>【140】</v>
      </c>
      <c r="BF6" s="65">
        <f>IF(BF8="-",NA(),BF8)</f>
        <v>32.700000000000003</v>
      </c>
      <c r="BG6" s="65">
        <f t="shared" ref="BG6:BO6" si="5">IF(BG8="-",NA(),BG8)</f>
        <v>48.3</v>
      </c>
      <c r="BH6" s="65">
        <f t="shared" si="5"/>
        <v>48.9</v>
      </c>
      <c r="BI6" s="65">
        <f t="shared" si="5"/>
        <v>43.4</v>
      </c>
      <c r="BJ6" s="65">
        <f t="shared" si="5"/>
        <v>35.1</v>
      </c>
      <c r="BK6" s="65">
        <f t="shared" si="5"/>
        <v>24.4</v>
      </c>
      <c r="BL6" s="65">
        <f t="shared" si="5"/>
        <v>24.4</v>
      </c>
      <c r="BM6" s="65">
        <f t="shared" si="5"/>
        <v>24.2</v>
      </c>
      <c r="BN6" s="65">
        <f t="shared" si="5"/>
        <v>25.5</v>
      </c>
      <c r="BO6" s="65">
        <f t="shared" si="5"/>
        <v>22</v>
      </c>
      <c r="BP6" s="62" t="str">
        <f>IF(BP8="-","",IF(BP8="-","【-】","【"&amp;SUBSTITUTE(TEXT(BP8,"#,##0.0"),"-","△")&amp;"】"))</f>
        <v>【45.2】</v>
      </c>
      <c r="BQ6" s="66">
        <f>IF(BQ8="-",NA(),BQ8)</f>
        <v>28298</v>
      </c>
      <c r="BR6" s="66">
        <f t="shared" ref="BR6:BZ6" si="6">IF(BR8="-",NA(),BR8)</f>
        <v>41240</v>
      </c>
      <c r="BS6" s="66">
        <f t="shared" si="6"/>
        <v>41631</v>
      </c>
      <c r="BT6" s="66">
        <f t="shared" si="6"/>
        <v>39380</v>
      </c>
      <c r="BU6" s="66">
        <f t="shared" si="6"/>
        <v>30610</v>
      </c>
      <c r="BV6" s="66">
        <f t="shared" si="6"/>
        <v>40082</v>
      </c>
      <c r="BW6" s="66">
        <f t="shared" si="6"/>
        <v>40365</v>
      </c>
      <c r="BX6" s="66">
        <f t="shared" si="6"/>
        <v>48967</v>
      </c>
      <c r="BY6" s="66">
        <f t="shared" si="6"/>
        <v>46827</v>
      </c>
      <c r="BZ6" s="66">
        <f t="shared" si="6"/>
        <v>47288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2433912</v>
      </c>
      <c r="CN6" s="64">
        <f t="shared" si="7"/>
        <v>410569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543</v>
      </c>
      <c r="DF6" s="65">
        <f t="shared" si="8"/>
        <v>421.1</v>
      </c>
      <c r="DG6" s="65">
        <f t="shared" si="8"/>
        <v>339.7</v>
      </c>
      <c r="DH6" s="65">
        <f t="shared" si="8"/>
        <v>269.89999999999998</v>
      </c>
      <c r="DI6" s="65">
        <f t="shared" si="8"/>
        <v>196.2</v>
      </c>
      <c r="DJ6" s="62" t="str">
        <f>IF(DJ8="-","",IF(DJ8="-","【-】","【"&amp;SUBSTITUTE(TEXT(DJ8,"#,##0.0"),"-","△")&amp;"】"))</f>
        <v>【122.6】</v>
      </c>
      <c r="DK6" s="65">
        <f>IF(DK8="-",NA(),DK8)</f>
        <v>322.5</v>
      </c>
      <c r="DL6" s="65">
        <f t="shared" ref="DL6:DT6" si="9">IF(DL8="-",NA(),DL8)</f>
        <v>333.3</v>
      </c>
      <c r="DM6" s="65">
        <f t="shared" si="9"/>
        <v>344.2</v>
      </c>
      <c r="DN6" s="65">
        <f t="shared" si="9"/>
        <v>371</v>
      </c>
      <c r="DO6" s="65">
        <f t="shared" si="9"/>
        <v>389.6</v>
      </c>
      <c r="DP6" s="65">
        <f t="shared" si="9"/>
        <v>195.5</v>
      </c>
      <c r="DQ6" s="65">
        <f t="shared" si="9"/>
        <v>199.1</v>
      </c>
      <c r="DR6" s="65">
        <f t="shared" si="9"/>
        <v>191.4</v>
      </c>
      <c r="DS6" s="65">
        <f t="shared" si="9"/>
        <v>194.7</v>
      </c>
      <c r="DT6" s="65">
        <f t="shared" si="9"/>
        <v>193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122076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千葉県　松戸市</v>
      </c>
      <c r="I7" s="61" t="str">
        <f t="shared" si="10"/>
        <v>松戸駅西口地下駐車場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地下式</v>
      </c>
      <c r="R7" s="64">
        <f t="shared" si="10"/>
        <v>32</v>
      </c>
      <c r="S7" s="63" t="str">
        <f t="shared" si="10"/>
        <v>駅</v>
      </c>
      <c r="T7" s="63" t="str">
        <f t="shared" si="10"/>
        <v>有</v>
      </c>
      <c r="U7" s="64">
        <f t="shared" si="10"/>
        <v>7226</v>
      </c>
      <c r="V7" s="64">
        <f t="shared" si="10"/>
        <v>134</v>
      </c>
      <c r="W7" s="64">
        <f t="shared" si="10"/>
        <v>300</v>
      </c>
      <c r="X7" s="63" t="str">
        <f t="shared" si="10"/>
        <v>導入なし</v>
      </c>
      <c r="Y7" s="65">
        <f>Y8</f>
        <v>148.6</v>
      </c>
      <c r="Z7" s="65">
        <f t="shared" ref="Z7:AH7" si="11">Z8</f>
        <v>193.2</v>
      </c>
      <c r="AA7" s="65">
        <f t="shared" si="11"/>
        <v>195.6</v>
      </c>
      <c r="AB7" s="65">
        <f t="shared" si="11"/>
        <v>176.7</v>
      </c>
      <c r="AC7" s="65">
        <f t="shared" si="11"/>
        <v>154.1</v>
      </c>
      <c r="AD7" s="65">
        <f t="shared" si="11"/>
        <v>138.69999999999999</v>
      </c>
      <c r="AE7" s="65">
        <f t="shared" si="11"/>
        <v>110.6</v>
      </c>
      <c r="AF7" s="65">
        <f t="shared" si="11"/>
        <v>118.2</v>
      </c>
      <c r="AG7" s="65">
        <f t="shared" si="11"/>
        <v>120.9</v>
      </c>
      <c r="AH7" s="65">
        <f t="shared" si="11"/>
        <v>205.8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27.8</v>
      </c>
      <c r="AP7" s="65">
        <f t="shared" si="12"/>
        <v>30.1</v>
      </c>
      <c r="AQ7" s="65">
        <f t="shared" si="12"/>
        <v>26.5</v>
      </c>
      <c r="AR7" s="65">
        <f t="shared" si="12"/>
        <v>25.2</v>
      </c>
      <c r="AS7" s="65">
        <f t="shared" si="12"/>
        <v>28.8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650</v>
      </c>
      <c r="BA7" s="66">
        <f t="shared" si="13"/>
        <v>650</v>
      </c>
      <c r="BB7" s="66">
        <f t="shared" si="13"/>
        <v>543</v>
      </c>
      <c r="BC7" s="66">
        <f t="shared" si="13"/>
        <v>454</v>
      </c>
      <c r="BD7" s="66">
        <f t="shared" si="13"/>
        <v>384</v>
      </c>
      <c r="BE7" s="64"/>
      <c r="BF7" s="65">
        <f>BF8</f>
        <v>32.700000000000003</v>
      </c>
      <c r="BG7" s="65">
        <f t="shared" ref="BG7:BO7" si="14">BG8</f>
        <v>48.3</v>
      </c>
      <c r="BH7" s="65">
        <f t="shared" si="14"/>
        <v>48.9</v>
      </c>
      <c r="BI7" s="65">
        <f t="shared" si="14"/>
        <v>43.4</v>
      </c>
      <c r="BJ7" s="65">
        <f t="shared" si="14"/>
        <v>35.1</v>
      </c>
      <c r="BK7" s="65">
        <f t="shared" si="14"/>
        <v>24.4</v>
      </c>
      <c r="BL7" s="65">
        <f t="shared" si="14"/>
        <v>24.4</v>
      </c>
      <c r="BM7" s="65">
        <f t="shared" si="14"/>
        <v>24.2</v>
      </c>
      <c r="BN7" s="65">
        <f t="shared" si="14"/>
        <v>25.5</v>
      </c>
      <c r="BO7" s="65">
        <f t="shared" si="14"/>
        <v>22</v>
      </c>
      <c r="BP7" s="62"/>
      <c r="BQ7" s="66">
        <f>BQ8</f>
        <v>28298</v>
      </c>
      <c r="BR7" s="66">
        <f t="shared" ref="BR7:BZ7" si="15">BR8</f>
        <v>41240</v>
      </c>
      <c r="BS7" s="66">
        <f t="shared" si="15"/>
        <v>41631</v>
      </c>
      <c r="BT7" s="66">
        <f t="shared" si="15"/>
        <v>39380</v>
      </c>
      <c r="BU7" s="66">
        <f t="shared" si="15"/>
        <v>30610</v>
      </c>
      <c r="BV7" s="66">
        <f t="shared" si="15"/>
        <v>40082</v>
      </c>
      <c r="BW7" s="66">
        <f t="shared" si="15"/>
        <v>40365</v>
      </c>
      <c r="BX7" s="66">
        <f t="shared" si="15"/>
        <v>48967</v>
      </c>
      <c r="BY7" s="66">
        <f t="shared" si="15"/>
        <v>46827</v>
      </c>
      <c r="BZ7" s="66">
        <f t="shared" si="15"/>
        <v>47288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2433912</v>
      </c>
      <c r="CN7" s="64">
        <f>CN8</f>
        <v>410569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543</v>
      </c>
      <c r="DF7" s="65">
        <f t="shared" si="16"/>
        <v>421.1</v>
      </c>
      <c r="DG7" s="65">
        <f t="shared" si="16"/>
        <v>339.7</v>
      </c>
      <c r="DH7" s="65">
        <f t="shared" si="16"/>
        <v>269.89999999999998</v>
      </c>
      <c r="DI7" s="65">
        <f t="shared" si="16"/>
        <v>196.2</v>
      </c>
      <c r="DJ7" s="62"/>
      <c r="DK7" s="65">
        <f>DK8</f>
        <v>322.5</v>
      </c>
      <c r="DL7" s="65">
        <f t="shared" ref="DL7:DT7" si="17">DL8</f>
        <v>333.3</v>
      </c>
      <c r="DM7" s="65">
        <f t="shared" si="17"/>
        <v>344.2</v>
      </c>
      <c r="DN7" s="65">
        <f t="shared" si="17"/>
        <v>371</v>
      </c>
      <c r="DO7" s="65">
        <f t="shared" si="17"/>
        <v>389.6</v>
      </c>
      <c r="DP7" s="65">
        <f t="shared" si="17"/>
        <v>195.5</v>
      </c>
      <c r="DQ7" s="65">
        <f t="shared" si="17"/>
        <v>199.1</v>
      </c>
      <c r="DR7" s="65">
        <f t="shared" si="17"/>
        <v>191.4</v>
      </c>
      <c r="DS7" s="65">
        <f t="shared" si="17"/>
        <v>194.7</v>
      </c>
      <c r="DT7" s="65">
        <f t="shared" si="17"/>
        <v>193</v>
      </c>
      <c r="DU7" s="62"/>
    </row>
    <row r="8" spans="1:125" s="67" customFormat="1">
      <c r="A8" s="50"/>
      <c r="B8" s="68">
        <v>2016</v>
      </c>
      <c r="C8" s="68">
        <v>122076</v>
      </c>
      <c r="D8" s="68">
        <v>47</v>
      </c>
      <c r="E8" s="68">
        <v>14</v>
      </c>
      <c r="F8" s="68">
        <v>0</v>
      </c>
      <c r="G8" s="68">
        <v>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32</v>
      </c>
      <c r="S8" s="70" t="s">
        <v>123</v>
      </c>
      <c r="T8" s="70" t="s">
        <v>124</v>
      </c>
      <c r="U8" s="71">
        <v>7226</v>
      </c>
      <c r="V8" s="71">
        <v>134</v>
      </c>
      <c r="W8" s="71">
        <v>300</v>
      </c>
      <c r="X8" s="70" t="s">
        <v>125</v>
      </c>
      <c r="Y8" s="72">
        <v>148.6</v>
      </c>
      <c r="Z8" s="72">
        <v>193.2</v>
      </c>
      <c r="AA8" s="72">
        <v>195.6</v>
      </c>
      <c r="AB8" s="72">
        <v>176.7</v>
      </c>
      <c r="AC8" s="72">
        <v>154.1</v>
      </c>
      <c r="AD8" s="72">
        <v>138.69999999999999</v>
      </c>
      <c r="AE8" s="72">
        <v>110.6</v>
      </c>
      <c r="AF8" s="72">
        <v>118.2</v>
      </c>
      <c r="AG8" s="72">
        <v>120.9</v>
      </c>
      <c r="AH8" s="72">
        <v>205.8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27.8</v>
      </c>
      <c r="AP8" s="72">
        <v>30.1</v>
      </c>
      <c r="AQ8" s="72">
        <v>26.5</v>
      </c>
      <c r="AR8" s="72">
        <v>25.2</v>
      </c>
      <c r="AS8" s="72">
        <v>28.8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650</v>
      </c>
      <c r="BA8" s="73">
        <v>650</v>
      </c>
      <c r="BB8" s="73">
        <v>543</v>
      </c>
      <c r="BC8" s="73">
        <v>454</v>
      </c>
      <c r="BD8" s="73">
        <v>384</v>
      </c>
      <c r="BE8" s="73">
        <v>140</v>
      </c>
      <c r="BF8" s="72">
        <v>32.700000000000003</v>
      </c>
      <c r="BG8" s="72">
        <v>48.3</v>
      </c>
      <c r="BH8" s="72">
        <v>48.9</v>
      </c>
      <c r="BI8" s="72">
        <v>43.4</v>
      </c>
      <c r="BJ8" s="72">
        <v>35.1</v>
      </c>
      <c r="BK8" s="72">
        <v>24.4</v>
      </c>
      <c r="BL8" s="72">
        <v>24.4</v>
      </c>
      <c r="BM8" s="72">
        <v>24.2</v>
      </c>
      <c r="BN8" s="72">
        <v>25.5</v>
      </c>
      <c r="BO8" s="72">
        <v>22</v>
      </c>
      <c r="BP8" s="69">
        <v>45.2</v>
      </c>
      <c r="BQ8" s="73">
        <v>28298</v>
      </c>
      <c r="BR8" s="73">
        <v>41240</v>
      </c>
      <c r="BS8" s="73">
        <v>41631</v>
      </c>
      <c r="BT8" s="74">
        <v>39380</v>
      </c>
      <c r="BU8" s="74">
        <v>30610</v>
      </c>
      <c r="BV8" s="73">
        <v>40082</v>
      </c>
      <c r="BW8" s="73">
        <v>40365</v>
      </c>
      <c r="BX8" s="73">
        <v>48967</v>
      </c>
      <c r="BY8" s="73">
        <v>46827</v>
      </c>
      <c r="BZ8" s="73">
        <v>47288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2433912</v>
      </c>
      <c r="CN8" s="71">
        <v>410569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543</v>
      </c>
      <c r="DF8" s="72">
        <v>421.1</v>
      </c>
      <c r="DG8" s="72">
        <v>339.7</v>
      </c>
      <c r="DH8" s="72">
        <v>269.89999999999998</v>
      </c>
      <c r="DI8" s="72">
        <v>196.2</v>
      </c>
      <c r="DJ8" s="69">
        <v>122.6</v>
      </c>
      <c r="DK8" s="72">
        <v>322.5</v>
      </c>
      <c r="DL8" s="72">
        <v>333.3</v>
      </c>
      <c r="DM8" s="72">
        <v>344.2</v>
      </c>
      <c r="DN8" s="72">
        <v>371</v>
      </c>
      <c r="DO8" s="72">
        <v>389.6</v>
      </c>
      <c r="DP8" s="72">
        <v>195.5</v>
      </c>
      <c r="DQ8" s="72">
        <v>199.1</v>
      </c>
      <c r="DR8" s="72">
        <v>191.4</v>
      </c>
      <c r="DS8" s="72">
        <v>194.7</v>
      </c>
      <c r="DT8" s="72">
        <v>193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村山 亨</cp:lastModifiedBy>
  <cp:lastPrinted>2018-03-14T05:11:40Z</cp:lastPrinted>
  <dcterms:created xsi:type="dcterms:W3CDTF">2018-02-09T01:44:59Z</dcterms:created>
  <dcterms:modified xsi:type="dcterms:W3CDTF">2018-03-14T05:13:14Z</dcterms:modified>
  <cp:category/>
</cp:coreProperties>
</file>