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85" tabRatio="337" activeTab="0"/>
  </bookViews>
  <sheets>
    <sheet name="計算書" sheetId="1" r:id="rId1"/>
    <sheet name="短期" sheetId="2" state="hidden" r:id="rId2"/>
    <sheet name="通所" sheetId="3" state="hidden" r:id="rId3"/>
  </sheets>
  <definedNames>
    <definedName name="_xlnm.Print_Area" localSheetId="2">'通所'!$A$1:$G$53</definedName>
    <definedName name="_xlnm.Print_Titles" localSheetId="0">'計算書'!$1:$1</definedName>
  </definedNames>
  <calcPr fullCalcOnLoad="1"/>
</workbook>
</file>

<file path=xl/sharedStrings.xml><?xml version="1.0" encoding="utf-8"?>
<sst xmlns="http://schemas.openxmlformats.org/spreadsheetml/2006/main" count="462" uniqueCount="146">
  <si>
    <t>自立</t>
  </si>
  <si>
    <t>要介護１</t>
  </si>
  <si>
    <t>要介護２</t>
  </si>
  <si>
    <t>要介護３</t>
  </si>
  <si>
    <t>要介護４</t>
  </si>
  <si>
    <t>要介護５</t>
  </si>
  <si>
    <t>介護給付費単位数(A)</t>
  </si>
  <si>
    <t>加算単位数(B)</t>
  </si>
  <si>
    <t>地域倍率</t>
  </si>
  <si>
    <t>利用者の構成割合(E)</t>
  </si>
  <si>
    <t>単価      (D)</t>
  </si>
  <si>
    <t>合計</t>
  </si>
  <si>
    <t>単位加算</t>
  </si>
  <si>
    <t>単位数</t>
  </si>
  <si>
    <t>チェック欄</t>
  </si>
  <si>
    <t>※加算を見込んだ場合はチェック欄に○印を記入すること</t>
  </si>
  <si>
    <t>加算項目</t>
  </si>
  <si>
    <t>金額</t>
  </si>
  <si>
    <t>項目</t>
  </si>
  <si>
    <t>４年度</t>
  </si>
  <si>
    <t>５年度</t>
  </si>
  <si>
    <t>4.入浴介助加算</t>
  </si>
  <si>
    <t>5.特別入浴介助加算</t>
  </si>
  <si>
    <t>1.地域外送迎料</t>
  </si>
  <si>
    <t>2.超過時間費用</t>
  </si>
  <si>
    <t>4.おむつ代</t>
  </si>
  <si>
    <t>入浴料加重平均</t>
  </si>
  <si>
    <t>単価</t>
  </si>
  <si>
    <t>人</t>
  </si>
  <si>
    <t>入浴（加重平均）</t>
  </si>
  <si>
    <t>日額換算</t>
  </si>
  <si>
    <t>2.送迎費用</t>
  </si>
  <si>
    <t>5.その他の日常生活費</t>
  </si>
  <si>
    <t>4.理美容代</t>
  </si>
  <si>
    <t>（２）総収入</t>
  </si>
  <si>
    <t>［　単独　・　併設　：　Ⅰ　Ⅱ　Ⅲ　］</t>
  </si>
  <si>
    <t>資金収支（見込）計算書</t>
  </si>
  <si>
    <t>(単位：千円）</t>
  </si>
  <si>
    <t>勘定科目</t>
  </si>
  <si>
    <t>整備内容</t>
  </si>
  <si>
    <t>経常活動による収支</t>
  </si>
  <si>
    <t>収入</t>
  </si>
  <si>
    <t>介護保険収入</t>
  </si>
  <si>
    <t>利用料収入</t>
  </si>
  <si>
    <t>運営費収入</t>
  </si>
  <si>
    <t>私的契約利用料収入</t>
  </si>
  <si>
    <t>＿＿事業収入</t>
  </si>
  <si>
    <t>経常経費補助金収入</t>
  </si>
  <si>
    <t>雑収入</t>
  </si>
  <si>
    <t>借入金利息補助金収入</t>
  </si>
  <si>
    <t>受取利息配当金収入</t>
  </si>
  <si>
    <t>会計単位間繰入金収入</t>
  </si>
  <si>
    <t>経理区分間繰入金収入</t>
  </si>
  <si>
    <t>支出</t>
  </si>
  <si>
    <t>人件費支出</t>
  </si>
  <si>
    <t>　うち役員報酬</t>
  </si>
  <si>
    <t>事務費支出</t>
  </si>
  <si>
    <t>事業費支出</t>
  </si>
  <si>
    <t>　うち給食費支出</t>
  </si>
  <si>
    <t>借入金利息支出</t>
  </si>
  <si>
    <t>経理区分間繰入金支出</t>
  </si>
  <si>
    <t>経常活動資金収支差額(3)＝(1)－(2)</t>
  </si>
  <si>
    <t>施設整備等に　よ　る　収支</t>
  </si>
  <si>
    <t>施設整備等補助金収入</t>
  </si>
  <si>
    <t>施設整備等寄附金収入</t>
  </si>
  <si>
    <t>　うち施設整備等借入金償還寄附金収入</t>
  </si>
  <si>
    <t>固定資産売却収入</t>
  </si>
  <si>
    <t>施設整備費等収入計（４）</t>
  </si>
  <si>
    <t>固定資産取得支出</t>
  </si>
  <si>
    <t>元入金支出</t>
  </si>
  <si>
    <t>施設整備費等支出計（５）</t>
  </si>
  <si>
    <t>施設整備等資金収支差額(6)＝(4)－(5)</t>
  </si>
  <si>
    <t>財務活動による収支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</si>
  <si>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</si>
  <si>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</si>
  <si>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</si>
  <si>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</si>
  <si>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</si>
  <si>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t>財務収入計（７）</t>
  </si>
  <si>
    <t>積立預金積立支出</t>
  </si>
  <si>
    <t>その他の支出</t>
  </si>
  <si>
    <t>流動資産評価減等による資金減少額等</t>
  </si>
  <si>
    <t>財務支出計（８）</t>
  </si>
  <si>
    <t>財務活動資金収支差額(9)＝(7)－(8)</t>
  </si>
  <si>
    <t>予備費（１０）</t>
  </si>
  <si>
    <t>当期資金収支差額合計(11)＝(3)＋(6)＋(9)－(10)</t>
  </si>
  <si>
    <t>寄附金収入</t>
  </si>
  <si>
    <t>本部</t>
  </si>
  <si>
    <t>デイ</t>
  </si>
  <si>
    <t>ｼｮｰﾄ</t>
  </si>
  <si>
    <t>要介護度別　　単位合計       (C=A＋B)</t>
  </si>
  <si>
    <t>加重平均日額単価算出（F＝Ｃ×D×E）</t>
  </si>
  <si>
    <t>１人当たりの平均収入　(a)</t>
  </si>
  <si>
    <t>事業日数　　　(b)</t>
  </si>
  <si>
    <t>１人当たりの年間平均収入(c＝a×b)　　</t>
  </si>
  <si>
    <t>入所定員　　　(d)</t>
  </si>
  <si>
    <t>利用率　　　　(e)</t>
  </si>
  <si>
    <t>総収入　　　　　(f＝c×d×e)</t>
  </si>
  <si>
    <t>入所（利用）者１人当たり平均収入額の算出根拠</t>
  </si>
  <si>
    <t>１人当たりの平均収入</t>
  </si>
  <si>
    <t>初年度</t>
  </si>
  <si>
    <t>２年度</t>
  </si>
  <si>
    <t>３年度</t>
  </si>
  <si>
    <t>（５）介護保険収入・利用料収入の内訳</t>
  </si>
  <si>
    <t>初年度</t>
  </si>
  <si>
    <t>４年度</t>
  </si>
  <si>
    <t>５年度</t>
  </si>
  <si>
    <t>法人名：</t>
  </si>
  <si>
    <t>1.常勤専従理学療法士等</t>
  </si>
  <si>
    <t>年度）</t>
  </si>
  <si>
    <t>（</t>
  </si>
  <si>
    <t>利用者負担費用（日額換算：積算根拠添付）</t>
  </si>
  <si>
    <t>3.小規模生活単位型短期入所生活介護費</t>
  </si>
  <si>
    <t>1.居住費</t>
  </si>
  <si>
    <t>経常収入計（１）</t>
  </si>
  <si>
    <t>経常支出計（２）</t>
  </si>
  <si>
    <t>１人当たり日額平均収入(a)</t>
  </si>
  <si>
    <t>１人当たり日額平均収入　(a)</t>
  </si>
  <si>
    <t>１人当たり年間平均収入(c＝a×b)　　</t>
  </si>
  <si>
    <t>１人当たり日額自己負担額</t>
  </si>
  <si>
    <t>利用料収入(居住費分)</t>
  </si>
  <si>
    <t>利用料収入(居住費以外)</t>
  </si>
  <si>
    <t>利用料収入(居住費以外)</t>
  </si>
  <si>
    <t>（３）総収入の内訳</t>
  </si>
  <si>
    <t>借入金元金償還金支出</t>
  </si>
  <si>
    <t>投資有価証券取得支出</t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</si>
  <si>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1.018</t>
    </r>
    <r>
      <rPr>
        <sz val="11"/>
        <rFont val="ＭＳ Ｐゴシック"/>
        <family val="3"/>
      </rPr>
      <t>にする</t>
    </r>
  </si>
  <si>
    <r>
      <t>所在地域が市川市、松戸市、習志野市、柏市、浦安市、四街道市にある施設は</t>
    </r>
    <r>
      <rPr>
        <b/>
        <u val="single"/>
        <sz val="11"/>
        <rFont val="ＭＳ Ｐゴシック"/>
        <family val="3"/>
      </rPr>
      <t>1.012</t>
    </r>
    <r>
      <rPr>
        <sz val="11"/>
        <rFont val="ＭＳ Ｐゴシック"/>
        <family val="3"/>
      </rPr>
      <t>にする</t>
    </r>
  </si>
  <si>
    <t>（１）短期入所生活介護費</t>
  </si>
  <si>
    <t>2.通所介護費</t>
  </si>
  <si>
    <t>（１）通所介護費</t>
  </si>
  <si>
    <t>10.療養食加算</t>
  </si>
  <si>
    <t>2.管理栄養士配置加算</t>
  </si>
  <si>
    <t>3.栄養士配置加算</t>
  </si>
  <si>
    <t>2.食費</t>
  </si>
  <si>
    <t>2.送迎加算</t>
  </si>
  <si>
    <t>4.特別入浴介助加算</t>
  </si>
  <si>
    <t>食費</t>
  </si>
  <si>
    <t>経過的要介護</t>
  </si>
  <si>
    <t>［　小規模型通所介護費　６　～　８　時間］</t>
  </si>
  <si>
    <t>1.個別機能訓練加算</t>
  </si>
  <si>
    <t>2.入浴介助加算</t>
  </si>
  <si>
    <t>特養</t>
  </si>
  <si>
    <t>デイ</t>
  </si>
  <si>
    <t>○○○</t>
  </si>
  <si>
    <t>初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</si>
</sst>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&quot;単位&quot;"/>
    <numFmt numFmtId="179" formatCode="#,##0.0;[Red]\-#,##0.0"/>
    <numFmt numFmtId="180" formatCode="#,##0.000;[Red]\-#,##0.000"/>
    <numFmt numFmtId="181" formatCode="0&quot;円&quot;"/>
    <numFmt numFmtId="182" formatCode="0.0%"/>
    <numFmt numFmtId="183" formatCode="\,000&quot;円&quot;"/>
    <numFmt numFmtId="184" formatCode="0,000&quot;円&quot;"/>
    <numFmt numFmtId="185" formatCode="0&quot;日&quot;"/>
    <numFmt numFmtId="186" formatCode="0&quot;人&quot;"/>
    <numFmt numFmtId="187" formatCode="\,000&quot;千円&quot;"/>
    <numFmt numFmtId="188" formatCode="0,000&quot;千円&quot;"/>
    <numFmt numFmtId="189" formatCode="0_);[Red]\(0\)"/>
    <numFmt numFmtId="190" formatCode="#,###&quot;円&quot;"/>
    <numFmt numFmtId="191" formatCode="#,###&quot;千円&quot;"/>
    <numFmt numFmtId="192" formatCode="#,##0.00_ ;[Red]\-#,##0.00\ "/>
    <numFmt numFmtId="193" formatCode="0&quot;ヶ月&quot;"/>
    <numFmt numFmtId="194" formatCode="#,##0&quot;人&quot;"/>
    <numFmt numFmtId="195" formatCode="#,##0.00&quot;㎡&quot;"/>
    <numFmt numFmtId="196" formatCode="0.00_);[Red]\(0.00\)"/>
    <numFmt numFmtId="197" formatCode="#,##0&quot;千円&quot;"/>
    <numFmt numFmtId="198" formatCode="#,##0&quot;年&quot;"/>
    <numFmt numFmtId="199" formatCode="#,##0_ "/>
    <numFmt numFmtId="200" formatCode="#,##0.0000;[Red]\-#,##0.0000"/>
    <numFmt numFmtId="201" formatCode="#,###&quot;ヶ月分&quot;"/>
    <numFmt numFmtId="202" formatCode="#,###&quot;才&quot;"/>
    <numFmt numFmtId="203" formatCode="#,###&quot;歳&quot;"/>
    <numFmt numFmtId="204" formatCode="#,###.##&quot;㎡&quot;"/>
    <numFmt numFmtId="205" formatCode="#,###&quot;㎡&quot;"/>
    <numFmt numFmtId="206" formatCode="#,###.0&quot;㎡&quot;"/>
    <numFmt numFmtId="207" formatCode="#,###.00&quot;㎡&quot;"/>
    <numFmt numFmtId="208" formatCode="#,##0&quot;ユニット&quot;"/>
    <numFmt numFmtId="209" formatCode="#,##0&quot;ﾕﾆｯﾄ&quot;"/>
    <numFmt numFmtId="210" formatCode="[&lt;=999]000;[&lt;=99999]000\-00;000\-0000"/>
    <numFmt numFmtId="211" formatCode="#,###&quot;人&quot;"/>
    <numFmt numFmtId="212" formatCode="#,###&quot;施設&quot;"/>
    <numFmt numFmtId="213" formatCode="#,##0&quot;円&quot;"/>
    <numFmt numFmtId="214" formatCode="#,##0&quot;月&quot;"/>
    <numFmt numFmtId="215" formatCode="#,##0;[Red]#,##0"/>
    <numFmt numFmtId="216" formatCode="#,##0&quot;日&quot;"/>
    <numFmt numFmtId="217" formatCode="0_ "/>
    <numFmt numFmtId="218" formatCode="0,000&quot;円／月&quot;"/>
    <numFmt numFmtId="219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38" fontId="0" fillId="0" borderId="11" xfId="49" applyFont="1" applyBorder="1" applyAlignment="1">
      <alignment/>
    </xf>
    <xf numFmtId="9" fontId="0" fillId="0" borderId="11" xfId="0" applyNumberForma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0" fontId="0" fillId="0" borderId="11" xfId="49" applyNumberFormat="1" applyFon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184" fontId="5" fillId="0" borderId="11" xfId="0" applyNumberFormat="1" applyFont="1" applyBorder="1" applyAlignment="1">
      <alignment/>
    </xf>
    <xf numFmtId="184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8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81" fontId="0" fillId="0" borderId="11" xfId="0" applyNumberFormat="1" applyBorder="1" applyAlignment="1">
      <alignment shrinkToFit="1"/>
    </xf>
    <xf numFmtId="177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88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9" fontId="0" fillId="0" borderId="0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4" fontId="5" fillId="0" borderId="0" xfId="0" applyNumberFormat="1" applyFont="1" applyBorder="1" applyAlignment="1">
      <alignment/>
    </xf>
    <xf numFmtId="185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78" fontId="0" fillId="0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177" fontId="0" fillId="33" borderId="10" xfId="0" applyNumberFormat="1" applyFill="1" applyBorder="1" applyAlignment="1">
      <alignment/>
    </xf>
    <xf numFmtId="182" fontId="0" fillId="33" borderId="11" xfId="42" applyNumberFormat="1" applyFont="1" applyFill="1" applyBorder="1" applyAlignment="1">
      <alignment/>
    </xf>
    <xf numFmtId="18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1" fontId="0" fillId="33" borderId="11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6" fontId="0" fillId="33" borderId="11" xfId="0" applyNumberFormat="1" applyFill="1" applyBorder="1" applyAlignment="1">
      <alignment/>
    </xf>
    <xf numFmtId="9" fontId="0" fillId="33" borderId="11" xfId="42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/>
    </xf>
    <xf numFmtId="38" fontId="0" fillId="0" borderId="11" xfId="49" applyBorder="1" applyAlignment="1">
      <alignment/>
    </xf>
    <xf numFmtId="182" fontId="0" fillId="33" borderId="11" xfId="42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9" fontId="0" fillId="33" borderId="11" xfId="42" applyNumberFormat="1" applyFill="1" applyBorder="1" applyAlignment="1">
      <alignment/>
    </xf>
    <xf numFmtId="184" fontId="3" fillId="0" borderId="0" xfId="0" applyNumberFormat="1" applyFont="1" applyBorder="1" applyAlignment="1">
      <alignment/>
    </xf>
    <xf numFmtId="188" fontId="0" fillId="0" borderId="11" xfId="49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38" fontId="0" fillId="0" borderId="11" xfId="49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191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184" fontId="3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34" borderId="11" xfId="0" applyNumberFormat="1" applyFill="1" applyBorder="1" applyAlignment="1">
      <alignment/>
    </xf>
    <xf numFmtId="0" fontId="0" fillId="0" borderId="23" xfId="0" applyBorder="1" applyAlignment="1">
      <alignment/>
    </xf>
    <xf numFmtId="181" fontId="0" fillId="0" borderId="23" xfId="0" applyNumberFormat="1" applyFill="1" applyBorder="1" applyAlignment="1">
      <alignment/>
    </xf>
    <xf numFmtId="40" fontId="0" fillId="34" borderId="11" xfId="49" applyNumberFormat="1" applyFill="1" applyBorder="1" applyAlignment="1">
      <alignment/>
    </xf>
    <xf numFmtId="0" fontId="0" fillId="0" borderId="11" xfId="0" applyBorder="1" applyAlignment="1">
      <alignment shrinkToFit="1"/>
    </xf>
    <xf numFmtId="0" fontId="0" fillId="0" borderId="11" xfId="0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/>
    </xf>
    <xf numFmtId="38" fontId="0" fillId="0" borderId="11" xfId="0" applyNumberForma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38" fontId="0" fillId="0" borderId="24" xfId="0" applyNumberForma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0" fontId="0" fillId="0" borderId="0" xfId="0" applyFill="1" applyAlignment="1">
      <alignment shrinkToFit="1"/>
    </xf>
    <xf numFmtId="0" fontId="0" fillId="35" borderId="0" xfId="0" applyFill="1" applyAlignment="1">
      <alignment horizontal="right"/>
    </xf>
    <xf numFmtId="0" fontId="0" fillId="35" borderId="0" xfId="0" applyFill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shrinkToFit="1"/>
    </xf>
    <xf numFmtId="0" fontId="2" fillId="35" borderId="24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38" fontId="0" fillId="35" borderId="11" xfId="49" applyFont="1" applyFill="1" applyBorder="1" applyAlignment="1">
      <alignment/>
    </xf>
    <xf numFmtId="38" fontId="0" fillId="35" borderId="11" xfId="0" applyNumberFormat="1" applyFill="1" applyBorder="1" applyAlignment="1">
      <alignment/>
    </xf>
    <xf numFmtId="38" fontId="0" fillId="35" borderId="24" xfId="49" applyFont="1" applyFill="1" applyBorder="1" applyAlignment="1">
      <alignment/>
    </xf>
    <xf numFmtId="0" fontId="0" fillId="35" borderId="24" xfId="0" applyFill="1" applyBorder="1" applyAlignment="1">
      <alignment/>
    </xf>
    <xf numFmtId="38" fontId="0" fillId="35" borderId="24" xfId="0" applyNumberFormat="1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9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8" xfId="0" applyFill="1" applyBorder="1" applyAlignment="1">
      <alignment/>
    </xf>
    <xf numFmtId="38" fontId="0" fillId="35" borderId="18" xfId="49" applyFont="1" applyFill="1" applyBorder="1" applyAlignment="1">
      <alignment/>
    </xf>
    <xf numFmtId="38" fontId="0" fillId="35" borderId="25" xfId="49" applyFont="1" applyFill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4" fillId="0" borderId="0" xfId="0" applyFont="1" applyAlignment="1">
      <alignment horizontal="center"/>
    </xf>
    <xf numFmtId="0" fontId="0" fillId="0" borderId="29" xfId="0" applyFont="1" applyBorder="1" applyAlignment="1">
      <alignment horizontal="left" shrinkToFit="1"/>
    </xf>
    <xf numFmtId="0" fontId="0" fillId="0" borderId="0" xfId="0" applyFont="1" applyAlignment="1">
      <alignment horizontal="left" shrinkToFit="1"/>
    </xf>
    <xf numFmtId="184" fontId="0" fillId="0" borderId="30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4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</xdr:row>
      <xdr:rowOff>47625</xdr:rowOff>
    </xdr:from>
    <xdr:ext cx="1419225" cy="619125"/>
    <xdr:sp>
      <xdr:nvSpPr>
        <xdr:cNvPr id="1" name="AutoShape 17"/>
        <xdr:cNvSpPr>
          <a:spLocks/>
        </xdr:cNvSpPr>
      </xdr:nvSpPr>
      <xdr:spPr>
        <a:xfrm>
          <a:off x="4581525" y="1095375"/>
          <a:ext cx="1419225" cy="619125"/>
        </a:xfrm>
        <a:prstGeom prst="wedgeRoundRectCallout">
          <a:avLst>
            <a:gd name="adj1" fmla="val -54027"/>
            <a:gd name="adj2" fmla="val -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事業単位毎に記載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5</xdr:col>
      <xdr:colOff>76200</xdr:colOff>
      <xdr:row>19</xdr:row>
      <xdr:rowOff>85725</xdr:rowOff>
    </xdr:from>
    <xdr:to>
      <xdr:col>7</xdr:col>
      <xdr:colOff>581025</xdr:colOff>
      <xdr:row>23</xdr:row>
      <xdr:rowOff>95250</xdr:rowOff>
    </xdr:to>
    <xdr:sp>
      <xdr:nvSpPr>
        <xdr:cNvPr id="2" name="AutoShape 18"/>
        <xdr:cNvSpPr>
          <a:spLocks/>
        </xdr:cNvSpPr>
      </xdr:nvSpPr>
      <xdr:spPr>
        <a:xfrm>
          <a:off x="4629150" y="3800475"/>
          <a:ext cx="1895475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開所年度から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年度分作成すること。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4</xdr:col>
      <xdr:colOff>219075</xdr:colOff>
      <xdr:row>36</xdr:row>
      <xdr:rowOff>171450</xdr:rowOff>
    </xdr:from>
    <xdr:ext cx="1714500" cy="2543175"/>
    <xdr:sp>
      <xdr:nvSpPr>
        <xdr:cNvPr id="3" name="AutoShape 19"/>
        <xdr:cNvSpPr>
          <a:spLocks/>
        </xdr:cNvSpPr>
      </xdr:nvSpPr>
      <xdr:spPr>
        <a:xfrm>
          <a:off x="4086225" y="7124700"/>
          <a:ext cx="1714500" cy="2543175"/>
        </a:xfrm>
        <a:prstGeom prst="wedgeRoundRectCallout">
          <a:avLst>
            <a:gd name="adj1" fmla="val -82875"/>
            <a:gd name="adj2" fmla="val 58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・事務費、事業費の積算根拠となる資料を、初年度分のみ作成し添付すること。その際様式は任意であるが、毎月の収支を明記した年間収支一覧表とすること。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・現実的な収支計画と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5</xdr:col>
      <xdr:colOff>76200</xdr:colOff>
      <xdr:row>29</xdr:row>
      <xdr:rowOff>57150</xdr:rowOff>
    </xdr:from>
    <xdr:to>
      <xdr:col>7</xdr:col>
      <xdr:colOff>581025</xdr:colOff>
      <xdr:row>34</xdr:row>
      <xdr:rowOff>38100</xdr:rowOff>
    </xdr:to>
    <xdr:sp>
      <xdr:nvSpPr>
        <xdr:cNvPr id="4" name="AutoShape 20"/>
        <xdr:cNvSpPr>
          <a:spLocks/>
        </xdr:cNvSpPr>
      </xdr:nvSpPr>
      <xdr:spPr>
        <a:xfrm>
          <a:off x="4629150" y="5676900"/>
          <a:ext cx="18954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施設整備等による収支は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入力しないこと。</a:t>
          </a:r>
        </a:p>
      </xdr:txBody>
    </xdr:sp>
    <xdr:clientData/>
  </xdr:twoCellAnchor>
  <xdr:twoCellAnchor>
    <xdr:from>
      <xdr:col>5</xdr:col>
      <xdr:colOff>9525</xdr:colOff>
      <xdr:row>10</xdr:row>
      <xdr:rowOff>133350</xdr:rowOff>
    </xdr:from>
    <xdr:to>
      <xdr:col>7</xdr:col>
      <xdr:colOff>238125</xdr:colOff>
      <xdr:row>14</xdr:row>
      <xdr:rowOff>104775</xdr:rowOff>
    </xdr:to>
    <xdr:sp>
      <xdr:nvSpPr>
        <xdr:cNvPr id="5" name="AutoShape 21"/>
        <xdr:cNvSpPr>
          <a:spLocks/>
        </xdr:cNvSpPr>
      </xdr:nvSpPr>
      <xdr:spPr>
        <a:xfrm>
          <a:off x="4562475" y="2133600"/>
          <a:ext cx="161925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増築の場合は、増築後の収支見込とする。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 flipV="1">
          <a:off x="2657475" y="4314825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workbookViewId="0" topLeftCell="A1">
      <selection activeCell="L23" sqref="L23"/>
    </sheetView>
  </sheetViews>
  <sheetFormatPr defaultColWidth="9.00390625" defaultRowHeight="13.5"/>
  <cols>
    <col min="1" max="1" width="3.375" style="0" customWidth="1"/>
    <col min="2" max="2" width="3.00390625" style="0" customWidth="1"/>
    <col min="3" max="3" width="35.375" style="0" customWidth="1"/>
    <col min="6" max="6" width="9.25390625" style="0" bestFit="1" customWidth="1"/>
  </cols>
  <sheetData>
    <row r="1" spans="1:9" ht="17.25">
      <c r="A1" s="42" t="s">
        <v>36</v>
      </c>
      <c r="G1" s="60" t="s">
        <v>107</v>
      </c>
      <c r="H1" s="114" t="s">
        <v>144</v>
      </c>
      <c r="I1" s="114"/>
    </row>
    <row r="2" spans="1:9" ht="21" customHeight="1" thickBot="1">
      <c r="A2" s="63" t="s">
        <v>110</v>
      </c>
      <c r="B2" s="90" t="s">
        <v>145</v>
      </c>
      <c r="C2" t="s">
        <v>109</v>
      </c>
      <c r="F2" s="111" t="s">
        <v>37</v>
      </c>
      <c r="G2" s="111"/>
      <c r="H2" s="111"/>
      <c r="I2" s="112"/>
    </row>
    <row r="3" spans="1:9" ht="13.5">
      <c r="A3" s="64"/>
      <c r="B3" s="118" t="s">
        <v>38</v>
      </c>
      <c r="C3" s="118"/>
      <c r="D3" s="115" t="s">
        <v>39</v>
      </c>
      <c r="E3" s="115"/>
      <c r="F3" s="115"/>
      <c r="G3" s="115"/>
      <c r="H3" s="115"/>
      <c r="I3" s="116"/>
    </row>
    <row r="4" spans="1:9" ht="15.75" customHeight="1">
      <c r="A4" s="65"/>
      <c r="B4" s="119"/>
      <c r="C4" s="119"/>
      <c r="D4" s="14" t="s">
        <v>11</v>
      </c>
      <c r="E4" s="69" t="s">
        <v>87</v>
      </c>
      <c r="F4" s="80" t="s">
        <v>142</v>
      </c>
      <c r="G4" s="69" t="s">
        <v>89</v>
      </c>
      <c r="H4" s="69" t="s">
        <v>143</v>
      </c>
      <c r="I4" s="81"/>
    </row>
    <row r="5" spans="1:9" ht="15" customHeight="1">
      <c r="A5" s="117" t="s">
        <v>40</v>
      </c>
      <c r="B5" s="113" t="s">
        <v>41</v>
      </c>
      <c r="C5" s="2" t="s">
        <v>42</v>
      </c>
      <c r="D5" s="5">
        <f>IF(SUM(E5:I5)=0,"",SUM(E5:I5))</f>
      </c>
      <c r="E5" s="82"/>
      <c r="F5" s="83"/>
      <c r="G5" s="83"/>
      <c r="H5" s="83"/>
      <c r="I5" s="84"/>
    </row>
    <row r="6" spans="1:9" ht="15" customHeight="1">
      <c r="A6" s="117"/>
      <c r="B6" s="113"/>
      <c r="C6" s="2" t="s">
        <v>122</v>
      </c>
      <c r="D6" s="5">
        <f aca="true" t="shared" si="0" ref="D6:D27">IF(SUM(E6:I6)=0,"",SUM(E6:I6))</f>
      </c>
      <c r="E6" s="82"/>
      <c r="F6" s="83"/>
      <c r="G6" s="83"/>
      <c r="H6" s="83"/>
      <c r="I6" s="84"/>
    </row>
    <row r="7" spans="1:9" ht="15" customHeight="1">
      <c r="A7" s="117"/>
      <c r="B7" s="113"/>
      <c r="C7" s="2" t="s">
        <v>120</v>
      </c>
      <c r="D7" s="5">
        <f t="shared" si="0"/>
      </c>
      <c r="E7" s="82"/>
      <c r="F7" s="83"/>
      <c r="G7" s="83"/>
      <c r="H7" s="85"/>
      <c r="I7" s="86"/>
    </row>
    <row r="8" spans="1:9" ht="15" customHeight="1">
      <c r="A8" s="117"/>
      <c r="B8" s="113"/>
      <c r="C8" s="2" t="s">
        <v>44</v>
      </c>
      <c r="D8" s="5">
        <f t="shared" si="0"/>
      </c>
      <c r="E8" s="82"/>
      <c r="F8" s="85"/>
      <c r="G8" s="85"/>
      <c r="H8" s="85"/>
      <c r="I8" s="86"/>
    </row>
    <row r="9" spans="1:9" ht="15" customHeight="1">
      <c r="A9" s="117"/>
      <c r="B9" s="113"/>
      <c r="C9" s="2" t="s">
        <v>45</v>
      </c>
      <c r="D9" s="5">
        <f t="shared" si="0"/>
      </c>
      <c r="E9" s="82"/>
      <c r="F9" s="85"/>
      <c r="G9" s="85"/>
      <c r="H9" s="85"/>
      <c r="I9" s="86"/>
    </row>
    <row r="10" spans="1:9" ht="15" customHeight="1">
      <c r="A10" s="117"/>
      <c r="B10" s="113"/>
      <c r="C10" s="2" t="s">
        <v>46</v>
      </c>
      <c r="D10" s="5">
        <f t="shared" si="0"/>
      </c>
      <c r="E10" s="82"/>
      <c r="F10" s="85"/>
      <c r="G10" s="85"/>
      <c r="H10" s="85"/>
      <c r="I10" s="86"/>
    </row>
    <row r="11" spans="1:9" ht="15" customHeight="1">
      <c r="A11" s="117"/>
      <c r="B11" s="113"/>
      <c r="C11" s="2" t="s">
        <v>47</v>
      </c>
      <c r="D11" s="5">
        <f t="shared" si="0"/>
      </c>
      <c r="E11" s="82"/>
      <c r="F11" s="85"/>
      <c r="G11" s="85"/>
      <c r="H11" s="85"/>
      <c r="I11" s="86"/>
    </row>
    <row r="12" spans="1:9" ht="15" customHeight="1">
      <c r="A12" s="117"/>
      <c r="B12" s="113"/>
      <c r="C12" s="2" t="s">
        <v>86</v>
      </c>
      <c r="D12" s="5">
        <f t="shared" si="0"/>
      </c>
      <c r="E12" s="82"/>
      <c r="F12" s="85"/>
      <c r="G12" s="85"/>
      <c r="H12" s="85"/>
      <c r="I12" s="86"/>
    </row>
    <row r="13" spans="1:9" ht="15" customHeight="1">
      <c r="A13" s="117"/>
      <c r="B13" s="113"/>
      <c r="C13" s="2" t="s">
        <v>48</v>
      </c>
      <c r="D13" s="5">
        <f t="shared" si="0"/>
      </c>
      <c r="E13" s="82"/>
      <c r="F13" s="85"/>
      <c r="G13" s="85"/>
      <c r="H13" s="85"/>
      <c r="I13" s="86"/>
    </row>
    <row r="14" spans="1:9" ht="15" customHeight="1">
      <c r="A14" s="117"/>
      <c r="B14" s="113"/>
      <c r="C14" s="2" t="s">
        <v>49</v>
      </c>
      <c r="D14" s="5">
        <f t="shared" si="0"/>
      </c>
      <c r="E14" s="82"/>
      <c r="F14" s="85"/>
      <c r="G14" s="85"/>
      <c r="H14" s="85"/>
      <c r="I14" s="86"/>
    </row>
    <row r="15" spans="1:9" ht="15" customHeight="1">
      <c r="A15" s="117"/>
      <c r="B15" s="113"/>
      <c r="C15" s="2" t="s">
        <v>50</v>
      </c>
      <c r="D15" s="5">
        <f t="shared" si="0"/>
      </c>
      <c r="E15" s="82"/>
      <c r="F15" s="85"/>
      <c r="G15" s="85"/>
      <c r="H15" s="85"/>
      <c r="I15" s="86"/>
    </row>
    <row r="16" spans="1:9" ht="15" customHeight="1">
      <c r="A16" s="117"/>
      <c r="B16" s="113"/>
      <c r="C16" s="2" t="s">
        <v>51</v>
      </c>
      <c r="D16" s="5">
        <f t="shared" si="0"/>
      </c>
      <c r="E16" s="82"/>
      <c r="F16" s="85"/>
      <c r="G16" s="85"/>
      <c r="H16" s="85"/>
      <c r="I16" s="86"/>
    </row>
    <row r="17" spans="1:9" ht="15" customHeight="1">
      <c r="A17" s="117"/>
      <c r="B17" s="113"/>
      <c r="C17" s="2" t="s">
        <v>52</v>
      </c>
      <c r="D17" s="5">
        <f t="shared" si="0"/>
      </c>
      <c r="E17" s="82"/>
      <c r="F17" s="85"/>
      <c r="G17" s="85"/>
      <c r="H17" s="85"/>
      <c r="I17" s="86"/>
    </row>
    <row r="18" spans="1:9" ht="15" customHeight="1">
      <c r="A18" s="117"/>
      <c r="B18" s="113"/>
      <c r="C18" s="2" t="s">
        <v>114</v>
      </c>
      <c r="D18" s="5">
        <f t="shared" si="0"/>
      </c>
      <c r="E18" s="82">
        <f>SUM(E5:E17)</f>
        <v>0</v>
      </c>
      <c r="F18" s="82">
        <f>SUM(F5:F17)</f>
        <v>0</v>
      </c>
      <c r="G18" s="82">
        <f>SUM(G5:G17)</f>
        <v>0</v>
      </c>
      <c r="H18" s="82">
        <f>SUM(H5:H17)</f>
        <v>0</v>
      </c>
      <c r="I18" s="87">
        <f>SUM(I5:I17)</f>
        <v>0</v>
      </c>
    </row>
    <row r="19" spans="1:9" ht="15" customHeight="1">
      <c r="A19" s="117"/>
      <c r="B19" s="113" t="s">
        <v>53</v>
      </c>
      <c r="C19" s="2" t="s">
        <v>54</v>
      </c>
      <c r="D19" s="5">
        <f t="shared" si="0"/>
      </c>
      <c r="E19" s="83"/>
      <c r="F19" s="83"/>
      <c r="G19" s="83"/>
      <c r="H19" s="83"/>
      <c r="I19" s="84"/>
    </row>
    <row r="20" spans="1:9" ht="15" customHeight="1">
      <c r="A20" s="117"/>
      <c r="B20" s="113"/>
      <c r="C20" s="2" t="s">
        <v>55</v>
      </c>
      <c r="D20" s="5">
        <f t="shared" si="0"/>
      </c>
      <c r="E20" s="83"/>
      <c r="F20" s="83"/>
      <c r="G20" s="83"/>
      <c r="H20" s="83"/>
      <c r="I20" s="84"/>
    </row>
    <row r="21" spans="1:9" ht="15" customHeight="1">
      <c r="A21" s="117"/>
      <c r="B21" s="113"/>
      <c r="C21" s="2" t="s">
        <v>56</v>
      </c>
      <c r="D21" s="5">
        <f t="shared" si="0"/>
      </c>
      <c r="E21" s="83"/>
      <c r="F21" s="83"/>
      <c r="G21" s="83"/>
      <c r="H21" s="83"/>
      <c r="I21" s="84"/>
    </row>
    <row r="22" spans="1:9" ht="15" customHeight="1">
      <c r="A22" s="117"/>
      <c r="B22" s="113"/>
      <c r="C22" s="2" t="s">
        <v>57</v>
      </c>
      <c r="D22" s="5">
        <f t="shared" si="0"/>
      </c>
      <c r="E22" s="83"/>
      <c r="F22" s="83"/>
      <c r="G22" s="83"/>
      <c r="H22" s="83"/>
      <c r="I22" s="84"/>
    </row>
    <row r="23" spans="1:9" ht="15" customHeight="1">
      <c r="A23" s="117"/>
      <c r="B23" s="113"/>
      <c r="C23" s="52" t="s">
        <v>58</v>
      </c>
      <c r="D23" s="5">
        <f t="shared" si="0"/>
      </c>
      <c r="E23" s="83"/>
      <c r="F23" s="83"/>
      <c r="G23" s="83"/>
      <c r="H23" s="83"/>
      <c r="I23" s="84"/>
    </row>
    <row r="24" spans="1:9" ht="15" customHeight="1">
      <c r="A24" s="117"/>
      <c r="B24" s="113"/>
      <c r="C24" s="2" t="s">
        <v>59</v>
      </c>
      <c r="D24" s="5">
        <f t="shared" si="0"/>
      </c>
      <c r="E24" s="83"/>
      <c r="F24" s="83"/>
      <c r="G24" s="83"/>
      <c r="H24" s="83"/>
      <c r="I24" s="84"/>
    </row>
    <row r="25" spans="1:9" ht="15" customHeight="1">
      <c r="A25" s="117"/>
      <c r="B25" s="113"/>
      <c r="C25" s="2" t="s">
        <v>60</v>
      </c>
      <c r="D25" s="5">
        <f t="shared" si="0"/>
      </c>
      <c r="E25" s="83"/>
      <c r="F25" s="83"/>
      <c r="G25" s="83"/>
      <c r="H25" s="83"/>
      <c r="I25" s="84"/>
    </row>
    <row r="26" spans="1:9" ht="15" customHeight="1">
      <c r="A26" s="117"/>
      <c r="B26" s="113"/>
      <c r="C26" s="2" t="s">
        <v>115</v>
      </c>
      <c r="D26" s="5">
        <f t="shared" si="0"/>
      </c>
      <c r="E26" s="83">
        <f>SUM(E19,E21:E22,E24:E25)</f>
        <v>0</v>
      </c>
      <c r="F26" s="83">
        <f>SUM(F19,F21:F22,F24:F25)</f>
        <v>0</v>
      </c>
      <c r="G26" s="83">
        <f>SUM(G19,G21:G22,G24:G25)</f>
        <v>0</v>
      </c>
      <c r="H26" s="83">
        <f>SUM(H19,H21:H22,H24:H25)</f>
        <v>0</v>
      </c>
      <c r="I26" s="84">
        <f>SUM(I19,I21:I22,I24:I25)</f>
        <v>0</v>
      </c>
    </row>
    <row r="27" spans="1:9" ht="15" customHeight="1">
      <c r="A27" s="117"/>
      <c r="B27" s="2" t="s">
        <v>61</v>
      </c>
      <c r="C27" s="2"/>
      <c r="D27" s="5">
        <f t="shared" si="0"/>
      </c>
      <c r="E27" s="83">
        <f>E18-E26</f>
        <v>0</v>
      </c>
      <c r="F27" s="83">
        <f>F18-F26</f>
        <v>0</v>
      </c>
      <c r="G27" s="83">
        <f>G18-G26</f>
        <v>0</v>
      </c>
      <c r="H27" s="83">
        <f>H18-H26</f>
        <v>0</v>
      </c>
      <c r="I27" s="84">
        <f>I18-I26</f>
        <v>0</v>
      </c>
    </row>
    <row r="28" spans="1:9" ht="15" customHeight="1">
      <c r="A28" s="120" t="s">
        <v>62</v>
      </c>
      <c r="B28" s="113" t="s">
        <v>41</v>
      </c>
      <c r="C28" s="2" t="s">
        <v>63</v>
      </c>
      <c r="D28" s="5"/>
      <c r="E28" s="83"/>
      <c r="F28" s="83"/>
      <c r="G28" s="83"/>
      <c r="H28" s="83"/>
      <c r="I28" s="84"/>
    </row>
    <row r="29" spans="1:9" ht="15" customHeight="1">
      <c r="A29" s="120"/>
      <c r="B29" s="113"/>
      <c r="C29" s="2" t="s">
        <v>64</v>
      </c>
      <c r="D29" s="5"/>
      <c r="E29" s="83"/>
      <c r="F29" s="83"/>
      <c r="G29" s="83"/>
      <c r="H29" s="83"/>
      <c r="I29" s="84"/>
    </row>
    <row r="30" spans="1:9" ht="15" customHeight="1">
      <c r="A30" s="120"/>
      <c r="B30" s="113"/>
      <c r="C30" s="2" t="s">
        <v>65</v>
      </c>
      <c r="D30" s="5"/>
      <c r="E30" s="83"/>
      <c r="F30" s="83"/>
      <c r="G30" s="83"/>
      <c r="H30" s="83"/>
      <c r="I30" s="84"/>
    </row>
    <row r="31" spans="1:9" ht="15" customHeight="1">
      <c r="A31" s="120"/>
      <c r="B31" s="113"/>
      <c r="C31" s="2" t="s">
        <v>66</v>
      </c>
      <c r="D31" s="5"/>
      <c r="E31" s="83"/>
      <c r="F31" s="83"/>
      <c r="G31" s="83"/>
      <c r="H31" s="83"/>
      <c r="I31" s="84"/>
    </row>
    <row r="32" spans="1:9" ht="15" customHeight="1">
      <c r="A32" s="120"/>
      <c r="B32" s="113"/>
      <c r="C32" s="2" t="s">
        <v>67</v>
      </c>
      <c r="D32" s="5"/>
      <c r="E32" s="83"/>
      <c r="F32" s="83"/>
      <c r="G32" s="83"/>
      <c r="H32" s="83"/>
      <c r="I32" s="84"/>
    </row>
    <row r="33" spans="1:9" ht="15" customHeight="1">
      <c r="A33" s="120"/>
      <c r="B33" s="113" t="s">
        <v>53</v>
      </c>
      <c r="C33" s="2" t="s">
        <v>68</v>
      </c>
      <c r="D33" s="5"/>
      <c r="E33" s="83"/>
      <c r="F33" s="83"/>
      <c r="G33" s="83"/>
      <c r="H33" s="83"/>
      <c r="I33" s="84"/>
    </row>
    <row r="34" spans="1:9" ht="15" customHeight="1">
      <c r="A34" s="120"/>
      <c r="B34" s="113"/>
      <c r="C34" s="2" t="s">
        <v>69</v>
      </c>
      <c r="D34" s="5"/>
      <c r="E34" s="83"/>
      <c r="F34" s="83"/>
      <c r="G34" s="83"/>
      <c r="H34" s="83"/>
      <c r="I34" s="84"/>
    </row>
    <row r="35" spans="1:9" ht="15" customHeight="1">
      <c r="A35" s="120"/>
      <c r="B35" s="113"/>
      <c r="C35" s="2"/>
      <c r="D35" s="5"/>
      <c r="E35" s="83"/>
      <c r="F35" s="83"/>
      <c r="G35" s="83"/>
      <c r="H35" s="83"/>
      <c r="I35" s="84"/>
    </row>
    <row r="36" spans="1:9" ht="15" customHeight="1">
      <c r="A36" s="120"/>
      <c r="B36" s="113"/>
      <c r="C36" s="2" t="s">
        <v>70</v>
      </c>
      <c r="D36" s="5"/>
      <c r="E36" s="83"/>
      <c r="F36" s="83"/>
      <c r="G36" s="83"/>
      <c r="H36" s="83"/>
      <c r="I36" s="84"/>
    </row>
    <row r="37" spans="1:9" ht="15" customHeight="1">
      <c r="A37" s="120"/>
      <c r="B37" s="2" t="s">
        <v>71</v>
      </c>
      <c r="C37" s="2"/>
      <c r="D37" s="5"/>
      <c r="E37" s="83"/>
      <c r="F37" s="83"/>
      <c r="G37" s="83"/>
      <c r="H37" s="83"/>
      <c r="I37" s="84"/>
    </row>
    <row r="38" spans="1:9" ht="15" customHeight="1">
      <c r="A38" s="117" t="s">
        <v>72</v>
      </c>
      <c r="B38" s="113" t="s">
        <v>41</v>
      </c>
      <c r="C38" s="2" t="s">
        <v>73</v>
      </c>
      <c r="D38" s="5">
        <f aca="true" t="shared" si="1" ref="D38:D51">IF(SUM(E38:I38)=0,"",SUM(E38:I38))</f>
      </c>
      <c r="E38" s="83"/>
      <c r="F38" s="83"/>
      <c r="G38" s="83"/>
      <c r="H38" s="83"/>
      <c r="I38" s="84"/>
    </row>
    <row r="39" spans="1:9" ht="15" customHeight="1">
      <c r="A39" s="117"/>
      <c r="B39" s="113"/>
      <c r="C39" s="2" t="s">
        <v>74</v>
      </c>
      <c r="D39" s="5">
        <f t="shared" si="1"/>
      </c>
      <c r="E39" s="83"/>
      <c r="F39" s="83"/>
      <c r="G39" s="83"/>
      <c r="H39" s="83"/>
      <c r="I39" s="84"/>
    </row>
    <row r="40" spans="1:9" ht="15" customHeight="1">
      <c r="A40" s="117"/>
      <c r="B40" s="113"/>
      <c r="C40" s="2" t="s">
        <v>75</v>
      </c>
      <c r="D40" s="5">
        <f t="shared" si="1"/>
      </c>
      <c r="E40" s="83"/>
      <c r="F40" s="83"/>
      <c r="G40" s="83"/>
      <c r="H40" s="83"/>
      <c r="I40" s="84"/>
    </row>
    <row r="41" spans="1:9" ht="15" customHeight="1">
      <c r="A41" s="117"/>
      <c r="B41" s="113"/>
      <c r="C41" s="2" t="s">
        <v>76</v>
      </c>
      <c r="D41" s="5">
        <f t="shared" si="1"/>
      </c>
      <c r="E41" s="83"/>
      <c r="F41" s="83"/>
      <c r="G41" s="83"/>
      <c r="H41" s="83"/>
      <c r="I41" s="84"/>
    </row>
    <row r="42" spans="1:9" ht="15" customHeight="1">
      <c r="A42" s="117"/>
      <c r="B42" s="113"/>
      <c r="C42" s="2" t="s">
        <v>77</v>
      </c>
      <c r="D42" s="5">
        <f t="shared" si="1"/>
      </c>
      <c r="E42" s="83"/>
      <c r="F42" s="83"/>
      <c r="G42" s="83"/>
      <c r="H42" s="83"/>
      <c r="I42" s="84"/>
    </row>
    <row r="43" spans="1:9" ht="15" customHeight="1">
      <c r="A43" s="117"/>
      <c r="B43" s="113"/>
      <c r="C43" s="2" t="s">
        <v>78</v>
      </c>
      <c r="D43" s="5">
        <f t="shared" si="1"/>
      </c>
      <c r="E43" s="83">
        <f>SUM(E38:E42)</f>
        <v>0</v>
      </c>
      <c r="F43" s="83">
        <f>SUM(F38:F42)</f>
        <v>0</v>
      </c>
      <c r="G43" s="83">
        <f>SUM(G38:G42)</f>
        <v>0</v>
      </c>
      <c r="H43" s="83">
        <f>SUM(H38:H42)</f>
        <v>0</v>
      </c>
      <c r="I43" s="84">
        <f>SUM(I38:I42)</f>
        <v>0</v>
      </c>
    </row>
    <row r="44" spans="1:9" ht="15" customHeight="1">
      <c r="A44" s="117"/>
      <c r="B44" s="113" t="s">
        <v>53</v>
      </c>
      <c r="C44" s="2" t="s">
        <v>124</v>
      </c>
      <c r="D44" s="5">
        <f t="shared" si="1"/>
      </c>
      <c r="E44" s="83"/>
      <c r="F44" s="83"/>
      <c r="G44" s="83"/>
      <c r="H44" s="83"/>
      <c r="I44" s="84"/>
    </row>
    <row r="45" spans="1:9" ht="15" customHeight="1">
      <c r="A45" s="117"/>
      <c r="B45" s="113"/>
      <c r="C45" s="2" t="s">
        <v>125</v>
      </c>
      <c r="D45" s="5">
        <f t="shared" si="1"/>
      </c>
      <c r="E45" s="83"/>
      <c r="F45" s="83"/>
      <c r="G45" s="83"/>
      <c r="H45" s="83"/>
      <c r="I45" s="84"/>
    </row>
    <row r="46" spans="1:9" ht="15" customHeight="1">
      <c r="A46" s="117"/>
      <c r="B46" s="113"/>
      <c r="C46" s="2" t="s">
        <v>79</v>
      </c>
      <c r="D46" s="5">
        <f t="shared" si="1"/>
      </c>
      <c r="E46" s="83"/>
      <c r="F46" s="83"/>
      <c r="G46" s="83"/>
      <c r="H46" s="83"/>
      <c r="I46" s="84"/>
    </row>
    <row r="47" spans="1:9" ht="15" customHeight="1">
      <c r="A47" s="117"/>
      <c r="B47" s="113"/>
      <c r="C47" s="2" t="s">
        <v>80</v>
      </c>
      <c r="D47" s="5">
        <f t="shared" si="1"/>
      </c>
      <c r="E47" s="83"/>
      <c r="F47" s="83"/>
      <c r="G47" s="83"/>
      <c r="H47" s="83"/>
      <c r="I47" s="84"/>
    </row>
    <row r="48" spans="1:9" ht="15" customHeight="1">
      <c r="A48" s="117"/>
      <c r="B48" s="113"/>
      <c r="C48" s="2" t="s">
        <v>81</v>
      </c>
      <c r="D48" s="5">
        <f t="shared" si="1"/>
      </c>
      <c r="E48" s="83"/>
      <c r="F48" s="83"/>
      <c r="G48" s="83"/>
      <c r="H48" s="83"/>
      <c r="I48" s="84"/>
    </row>
    <row r="49" spans="1:9" ht="15" customHeight="1">
      <c r="A49" s="117"/>
      <c r="B49" s="113"/>
      <c r="C49" s="2" t="s">
        <v>82</v>
      </c>
      <c r="D49" s="5">
        <f t="shared" si="1"/>
      </c>
      <c r="E49" s="83">
        <f>SUM(E44:E48)</f>
        <v>0</v>
      </c>
      <c r="F49" s="83">
        <f>SUM(F44:F48)</f>
        <v>0</v>
      </c>
      <c r="G49" s="83">
        <f>SUM(G44:G48)</f>
        <v>0</v>
      </c>
      <c r="H49" s="83">
        <f>SUM(H44:H48)</f>
        <v>0</v>
      </c>
      <c r="I49" s="84">
        <f>SUM(I44:I48)</f>
        <v>0</v>
      </c>
    </row>
    <row r="50" spans="1:9" ht="15" customHeight="1">
      <c r="A50" s="117"/>
      <c r="B50" s="2" t="s">
        <v>83</v>
      </c>
      <c r="C50" s="2"/>
      <c r="D50" s="5">
        <f t="shared" si="1"/>
      </c>
      <c r="E50" s="83">
        <f>E43-E49</f>
        <v>0</v>
      </c>
      <c r="F50" s="83">
        <f>F43-F49</f>
        <v>0</v>
      </c>
      <c r="G50" s="83">
        <f>G43-G49</f>
        <v>0</v>
      </c>
      <c r="H50" s="83">
        <f>H43-H49</f>
        <v>0</v>
      </c>
      <c r="I50" s="84">
        <f>I43-I49</f>
        <v>0</v>
      </c>
    </row>
    <row r="51" spans="1:9" ht="15" customHeight="1">
      <c r="A51" s="53" t="s">
        <v>84</v>
      </c>
      <c r="B51" s="2"/>
      <c r="C51" s="2"/>
      <c r="D51" s="5">
        <f t="shared" si="1"/>
      </c>
      <c r="E51" s="83"/>
      <c r="F51" s="83"/>
      <c r="G51" s="83"/>
      <c r="H51" s="83"/>
      <c r="I51" s="84"/>
    </row>
    <row r="52" spans="1:9" ht="15" customHeight="1" thickBot="1">
      <c r="A52" s="110" t="s">
        <v>85</v>
      </c>
      <c r="B52" s="43"/>
      <c r="C52" s="43"/>
      <c r="D52" s="88">
        <f>IF(SUM(E52:I52)=0,"",SUM(E52:I52))</f>
      </c>
      <c r="E52" s="88">
        <f>E27+E50-E51</f>
        <v>0</v>
      </c>
      <c r="F52" s="88">
        <f>F27+F50-F51</f>
        <v>0</v>
      </c>
      <c r="G52" s="88">
        <f>G27+G50-G51</f>
        <v>0</v>
      </c>
      <c r="H52" s="88">
        <f>H27+H50-H51</f>
        <v>0</v>
      </c>
      <c r="I52" s="89">
        <f>I27+I50-I51</f>
        <v>0</v>
      </c>
    </row>
    <row r="53" ht="15" customHeight="1"/>
    <row r="54" spans="1:9" ht="14.25" thickBot="1">
      <c r="A54" s="91" t="s">
        <v>110</v>
      </c>
      <c r="B54" s="92">
        <v>2</v>
      </c>
      <c r="C54" s="92" t="s">
        <v>109</v>
      </c>
      <c r="D54" s="92"/>
      <c r="E54" s="92"/>
      <c r="F54" s="121" t="s">
        <v>37</v>
      </c>
      <c r="G54" s="121"/>
      <c r="H54" s="121"/>
      <c r="I54" s="122"/>
    </row>
    <row r="55" spans="1:9" ht="13.5">
      <c r="A55" s="93"/>
      <c r="B55" s="123" t="s">
        <v>38</v>
      </c>
      <c r="C55" s="123"/>
      <c r="D55" s="125" t="s">
        <v>39</v>
      </c>
      <c r="E55" s="125"/>
      <c r="F55" s="125"/>
      <c r="G55" s="125"/>
      <c r="H55" s="125"/>
      <c r="I55" s="126"/>
    </row>
    <row r="56" spans="1:9" ht="13.5">
      <c r="A56" s="94"/>
      <c r="B56" s="124"/>
      <c r="C56" s="124"/>
      <c r="D56" s="95" t="s">
        <v>11</v>
      </c>
      <c r="E56" s="95" t="s">
        <v>87</v>
      </c>
      <c r="F56" s="96" t="s">
        <v>142</v>
      </c>
      <c r="G56" s="95" t="s">
        <v>89</v>
      </c>
      <c r="H56" s="95" t="s">
        <v>88</v>
      </c>
      <c r="I56" s="97"/>
    </row>
    <row r="57" spans="1:9" ht="13.5">
      <c r="A57" s="127" t="s">
        <v>40</v>
      </c>
      <c r="B57" s="128" t="s">
        <v>41</v>
      </c>
      <c r="C57" s="98" t="s">
        <v>42</v>
      </c>
      <c r="D57" s="99">
        <f>IF(SUM(E57:I57)=0,"",SUM(E57:I57))</f>
      </c>
      <c r="E57" s="100"/>
      <c r="F57" s="99"/>
      <c r="G57" s="99"/>
      <c r="H57" s="99"/>
      <c r="I57" s="101"/>
    </row>
    <row r="58" spans="1:9" ht="13.5">
      <c r="A58" s="127"/>
      <c r="B58" s="128"/>
      <c r="C58" s="98" t="s">
        <v>122</v>
      </c>
      <c r="D58" s="99">
        <f aca="true" t="shared" si="2" ref="D58:D79">IF(SUM(E58:I58)=0,"",SUM(E58:I58))</f>
      </c>
      <c r="E58" s="100"/>
      <c r="F58" s="99"/>
      <c r="G58" s="99"/>
      <c r="H58" s="99"/>
      <c r="I58" s="101"/>
    </row>
    <row r="59" spans="1:9" ht="13.5">
      <c r="A59" s="127"/>
      <c r="B59" s="128"/>
      <c r="C59" s="98" t="s">
        <v>120</v>
      </c>
      <c r="D59" s="99">
        <f t="shared" si="2"/>
      </c>
      <c r="E59" s="100"/>
      <c r="F59" s="99"/>
      <c r="G59" s="99"/>
      <c r="H59" s="98"/>
      <c r="I59" s="102"/>
    </row>
    <row r="60" spans="1:9" ht="13.5">
      <c r="A60" s="127"/>
      <c r="B60" s="128"/>
      <c r="C60" s="98" t="s">
        <v>44</v>
      </c>
      <c r="D60" s="99">
        <f t="shared" si="2"/>
      </c>
      <c r="E60" s="100"/>
      <c r="F60" s="98"/>
      <c r="G60" s="98"/>
      <c r="H60" s="98"/>
      <c r="I60" s="102"/>
    </row>
    <row r="61" spans="1:9" ht="13.5">
      <c r="A61" s="127"/>
      <c r="B61" s="128"/>
      <c r="C61" s="98" t="s">
        <v>45</v>
      </c>
      <c r="D61" s="99">
        <f t="shared" si="2"/>
      </c>
      <c r="E61" s="100"/>
      <c r="F61" s="98"/>
      <c r="G61" s="98"/>
      <c r="H61" s="98"/>
      <c r="I61" s="102"/>
    </row>
    <row r="62" spans="1:9" ht="13.5">
      <c r="A62" s="127"/>
      <c r="B62" s="128"/>
      <c r="C62" s="98" t="s">
        <v>46</v>
      </c>
      <c r="D62" s="99">
        <f t="shared" si="2"/>
      </c>
      <c r="E62" s="100"/>
      <c r="F62" s="98"/>
      <c r="G62" s="98"/>
      <c r="H62" s="98"/>
      <c r="I62" s="102"/>
    </row>
    <row r="63" spans="1:9" ht="13.5">
      <c r="A63" s="127"/>
      <c r="B63" s="128"/>
      <c r="C63" s="98" t="s">
        <v>47</v>
      </c>
      <c r="D63" s="99">
        <f t="shared" si="2"/>
      </c>
      <c r="E63" s="100"/>
      <c r="F63" s="98"/>
      <c r="G63" s="98"/>
      <c r="H63" s="98"/>
      <c r="I63" s="102"/>
    </row>
    <row r="64" spans="1:9" ht="13.5">
      <c r="A64" s="127"/>
      <c r="B64" s="128"/>
      <c r="C64" s="98" t="s">
        <v>86</v>
      </c>
      <c r="D64" s="99">
        <f t="shared" si="2"/>
      </c>
      <c r="E64" s="100"/>
      <c r="F64" s="98"/>
      <c r="G64" s="98"/>
      <c r="H64" s="98"/>
      <c r="I64" s="102"/>
    </row>
    <row r="65" spans="1:9" ht="13.5">
      <c r="A65" s="127"/>
      <c r="B65" s="128"/>
      <c r="C65" s="98" t="s">
        <v>48</v>
      </c>
      <c r="D65" s="99">
        <f t="shared" si="2"/>
      </c>
      <c r="E65" s="100"/>
      <c r="F65" s="98"/>
      <c r="G65" s="98"/>
      <c r="H65" s="98"/>
      <c r="I65" s="102"/>
    </row>
    <row r="66" spans="1:9" ht="13.5">
      <c r="A66" s="127"/>
      <c r="B66" s="128"/>
      <c r="C66" s="98" t="s">
        <v>49</v>
      </c>
      <c r="D66" s="99">
        <f t="shared" si="2"/>
      </c>
      <c r="E66" s="100"/>
      <c r="F66" s="98"/>
      <c r="G66" s="98"/>
      <c r="H66" s="98"/>
      <c r="I66" s="102"/>
    </row>
    <row r="67" spans="1:9" ht="13.5">
      <c r="A67" s="127"/>
      <c r="B67" s="128"/>
      <c r="C67" s="98" t="s">
        <v>50</v>
      </c>
      <c r="D67" s="99">
        <f t="shared" si="2"/>
      </c>
      <c r="E67" s="100"/>
      <c r="F67" s="98"/>
      <c r="G67" s="98"/>
      <c r="H67" s="98"/>
      <c r="I67" s="102"/>
    </row>
    <row r="68" spans="1:9" ht="13.5">
      <c r="A68" s="127"/>
      <c r="B68" s="128"/>
      <c r="C68" s="98" t="s">
        <v>51</v>
      </c>
      <c r="D68" s="99">
        <f t="shared" si="2"/>
      </c>
      <c r="E68" s="100"/>
      <c r="F68" s="98"/>
      <c r="G68" s="98"/>
      <c r="H68" s="98"/>
      <c r="I68" s="102"/>
    </row>
    <row r="69" spans="1:9" ht="13.5">
      <c r="A69" s="127"/>
      <c r="B69" s="128"/>
      <c r="C69" s="98" t="s">
        <v>52</v>
      </c>
      <c r="D69" s="99">
        <f t="shared" si="2"/>
      </c>
      <c r="E69" s="100"/>
      <c r="F69" s="98"/>
      <c r="G69" s="98"/>
      <c r="H69" s="98"/>
      <c r="I69" s="102"/>
    </row>
    <row r="70" spans="1:9" ht="13.5">
      <c r="A70" s="127"/>
      <c r="B70" s="128"/>
      <c r="C70" s="98" t="s">
        <v>114</v>
      </c>
      <c r="D70" s="99">
        <f t="shared" si="2"/>
      </c>
      <c r="E70" s="100">
        <f>SUM(E57:E69)</f>
        <v>0</v>
      </c>
      <c r="F70" s="100">
        <f>SUM(F57:F69)</f>
        <v>0</v>
      </c>
      <c r="G70" s="100">
        <f>SUM(G57:G69)</f>
        <v>0</v>
      </c>
      <c r="H70" s="100">
        <f>SUM(H57:H69)</f>
        <v>0</v>
      </c>
      <c r="I70" s="103">
        <f>SUM(I57:I69)</f>
        <v>0</v>
      </c>
    </row>
    <row r="71" spans="1:9" ht="13.5">
      <c r="A71" s="127"/>
      <c r="B71" s="128" t="s">
        <v>53</v>
      </c>
      <c r="C71" s="98" t="s">
        <v>54</v>
      </c>
      <c r="D71" s="99">
        <f t="shared" si="2"/>
      </c>
      <c r="E71" s="99"/>
      <c r="F71" s="99"/>
      <c r="G71" s="99"/>
      <c r="H71" s="99"/>
      <c r="I71" s="101"/>
    </row>
    <row r="72" spans="1:9" ht="13.5">
      <c r="A72" s="127"/>
      <c r="B72" s="128"/>
      <c r="C72" s="98" t="s">
        <v>55</v>
      </c>
      <c r="D72" s="99">
        <f t="shared" si="2"/>
      </c>
      <c r="E72" s="99"/>
      <c r="F72" s="99"/>
      <c r="G72" s="99"/>
      <c r="H72" s="99"/>
      <c r="I72" s="101"/>
    </row>
    <row r="73" spans="1:9" ht="13.5">
      <c r="A73" s="127"/>
      <c r="B73" s="128"/>
      <c r="C73" s="98" t="s">
        <v>56</v>
      </c>
      <c r="D73" s="99">
        <f t="shared" si="2"/>
      </c>
      <c r="E73" s="99"/>
      <c r="F73" s="99"/>
      <c r="G73" s="99"/>
      <c r="H73" s="99"/>
      <c r="I73" s="101"/>
    </row>
    <row r="74" spans="1:9" ht="13.5">
      <c r="A74" s="127"/>
      <c r="B74" s="128"/>
      <c r="C74" s="98" t="s">
        <v>57</v>
      </c>
      <c r="D74" s="99">
        <f t="shared" si="2"/>
      </c>
      <c r="E74" s="99"/>
      <c r="F74" s="99"/>
      <c r="G74" s="99"/>
      <c r="H74" s="99"/>
      <c r="I74" s="101"/>
    </row>
    <row r="75" spans="1:9" ht="13.5">
      <c r="A75" s="127"/>
      <c r="B75" s="128"/>
      <c r="C75" s="104" t="s">
        <v>58</v>
      </c>
      <c r="D75" s="99">
        <f t="shared" si="2"/>
      </c>
      <c r="E75" s="99"/>
      <c r="F75" s="99"/>
      <c r="G75" s="99"/>
      <c r="H75" s="99"/>
      <c r="I75" s="101"/>
    </row>
    <row r="76" spans="1:9" ht="13.5">
      <c r="A76" s="127"/>
      <c r="B76" s="128"/>
      <c r="C76" s="98" t="s">
        <v>59</v>
      </c>
      <c r="D76" s="99">
        <f t="shared" si="2"/>
      </c>
      <c r="E76" s="99"/>
      <c r="F76" s="99"/>
      <c r="G76" s="99"/>
      <c r="H76" s="99"/>
      <c r="I76" s="101"/>
    </row>
    <row r="77" spans="1:9" ht="13.5">
      <c r="A77" s="127"/>
      <c r="B77" s="128"/>
      <c r="C77" s="98" t="s">
        <v>60</v>
      </c>
      <c r="D77" s="99">
        <f t="shared" si="2"/>
      </c>
      <c r="E77" s="99"/>
      <c r="F77" s="99"/>
      <c r="G77" s="99"/>
      <c r="H77" s="99"/>
      <c r="I77" s="101"/>
    </row>
    <row r="78" spans="1:9" ht="13.5">
      <c r="A78" s="127"/>
      <c r="B78" s="128"/>
      <c r="C78" s="98" t="s">
        <v>115</v>
      </c>
      <c r="D78" s="99">
        <f t="shared" si="2"/>
      </c>
      <c r="E78" s="99">
        <f>SUM(E71,E73:E74,E76:E77)</f>
        <v>0</v>
      </c>
      <c r="F78" s="99">
        <f>SUM(F71,F73:F74,F76:F77)</f>
        <v>0</v>
      </c>
      <c r="G78" s="99">
        <f>SUM(G71,G73:G74,G76:G77)</f>
        <v>0</v>
      </c>
      <c r="H78" s="99">
        <f>SUM(H71,H73:H74,H76:H77)</f>
        <v>0</v>
      </c>
      <c r="I78" s="101">
        <f>SUM(I71,I73:I74,I76:I77)</f>
        <v>0</v>
      </c>
    </row>
    <row r="79" spans="1:9" ht="13.5">
      <c r="A79" s="127"/>
      <c r="B79" s="98" t="s">
        <v>61</v>
      </c>
      <c r="C79" s="98"/>
      <c r="D79" s="99">
        <f t="shared" si="2"/>
      </c>
      <c r="E79" s="99">
        <f>E70-E78</f>
        <v>0</v>
      </c>
      <c r="F79" s="99">
        <f>F70-F78</f>
        <v>0</v>
      </c>
      <c r="G79" s="99">
        <f>G70-G78</f>
        <v>0</v>
      </c>
      <c r="H79" s="99">
        <f>H70-H78</f>
        <v>0</v>
      </c>
      <c r="I79" s="101">
        <f>I70-I78</f>
        <v>0</v>
      </c>
    </row>
    <row r="80" spans="1:9" ht="13.5">
      <c r="A80" s="129" t="s">
        <v>62</v>
      </c>
      <c r="B80" s="128" t="s">
        <v>41</v>
      </c>
      <c r="C80" s="98" t="s">
        <v>63</v>
      </c>
      <c r="D80" s="99"/>
      <c r="E80" s="99"/>
      <c r="F80" s="99"/>
      <c r="G80" s="99"/>
      <c r="H80" s="99"/>
      <c r="I80" s="101"/>
    </row>
    <row r="81" spans="1:9" ht="13.5">
      <c r="A81" s="129"/>
      <c r="B81" s="128"/>
      <c r="C81" s="98" t="s">
        <v>64</v>
      </c>
      <c r="D81" s="99"/>
      <c r="E81" s="99"/>
      <c r="F81" s="99"/>
      <c r="G81" s="99"/>
      <c r="H81" s="99"/>
      <c r="I81" s="101"/>
    </row>
    <row r="82" spans="1:9" ht="13.5">
      <c r="A82" s="129"/>
      <c r="B82" s="128"/>
      <c r="C82" s="98" t="s">
        <v>65</v>
      </c>
      <c r="D82" s="99"/>
      <c r="E82" s="99"/>
      <c r="F82" s="99"/>
      <c r="G82" s="99"/>
      <c r="H82" s="99"/>
      <c r="I82" s="101"/>
    </row>
    <row r="83" spans="1:9" ht="13.5">
      <c r="A83" s="129"/>
      <c r="B83" s="128"/>
      <c r="C83" s="98" t="s">
        <v>66</v>
      </c>
      <c r="D83" s="99"/>
      <c r="E83" s="99"/>
      <c r="F83" s="99"/>
      <c r="G83" s="99"/>
      <c r="H83" s="99"/>
      <c r="I83" s="101"/>
    </row>
    <row r="84" spans="1:9" ht="13.5">
      <c r="A84" s="129"/>
      <c r="B84" s="128"/>
      <c r="C84" s="98" t="s">
        <v>67</v>
      </c>
      <c r="D84" s="99"/>
      <c r="E84" s="99"/>
      <c r="F84" s="99"/>
      <c r="G84" s="99"/>
      <c r="H84" s="99"/>
      <c r="I84" s="101"/>
    </row>
    <row r="85" spans="1:9" ht="13.5">
      <c r="A85" s="129"/>
      <c r="B85" s="128" t="s">
        <v>53</v>
      </c>
      <c r="C85" s="98" t="s">
        <v>68</v>
      </c>
      <c r="D85" s="99"/>
      <c r="E85" s="99"/>
      <c r="F85" s="99"/>
      <c r="G85" s="99"/>
      <c r="H85" s="99"/>
      <c r="I85" s="101"/>
    </row>
    <row r="86" spans="1:9" ht="13.5">
      <c r="A86" s="129"/>
      <c r="B86" s="128"/>
      <c r="C86" s="98" t="s">
        <v>69</v>
      </c>
      <c r="D86" s="99"/>
      <c r="E86" s="99"/>
      <c r="F86" s="99"/>
      <c r="G86" s="99"/>
      <c r="H86" s="99"/>
      <c r="I86" s="101"/>
    </row>
    <row r="87" spans="1:9" ht="13.5">
      <c r="A87" s="129"/>
      <c r="B87" s="128"/>
      <c r="C87" s="98"/>
      <c r="D87" s="99"/>
      <c r="E87" s="99"/>
      <c r="F87" s="99"/>
      <c r="G87" s="99"/>
      <c r="H87" s="99"/>
      <c r="I87" s="101"/>
    </row>
    <row r="88" spans="1:9" ht="13.5">
      <c r="A88" s="129"/>
      <c r="B88" s="128"/>
      <c r="C88" s="98" t="s">
        <v>70</v>
      </c>
      <c r="D88" s="99"/>
      <c r="E88" s="99"/>
      <c r="F88" s="99"/>
      <c r="G88" s="99"/>
      <c r="H88" s="99"/>
      <c r="I88" s="101"/>
    </row>
    <row r="89" spans="1:9" ht="13.5">
      <c r="A89" s="129"/>
      <c r="B89" s="98" t="s">
        <v>71</v>
      </c>
      <c r="C89" s="98"/>
      <c r="D89" s="99"/>
      <c r="E89" s="99"/>
      <c r="F89" s="99"/>
      <c r="G89" s="99"/>
      <c r="H89" s="99"/>
      <c r="I89" s="101"/>
    </row>
    <row r="90" spans="1:9" ht="13.5">
      <c r="A90" s="127" t="s">
        <v>72</v>
      </c>
      <c r="B90" s="128" t="s">
        <v>41</v>
      </c>
      <c r="C90" s="98" t="s">
        <v>73</v>
      </c>
      <c r="D90" s="99">
        <f aca="true" t="shared" si="3" ref="D90:D103">IF(SUM(E90:I90)=0,"",SUM(E90:I90))</f>
      </c>
      <c r="E90" s="99"/>
      <c r="F90" s="99"/>
      <c r="G90" s="99"/>
      <c r="H90" s="99"/>
      <c r="I90" s="101"/>
    </row>
    <row r="91" spans="1:9" ht="13.5">
      <c r="A91" s="127"/>
      <c r="B91" s="128"/>
      <c r="C91" s="98" t="s">
        <v>74</v>
      </c>
      <c r="D91" s="99">
        <f t="shared" si="3"/>
      </c>
      <c r="E91" s="99"/>
      <c r="F91" s="99"/>
      <c r="G91" s="99"/>
      <c r="H91" s="99"/>
      <c r="I91" s="101"/>
    </row>
    <row r="92" spans="1:9" ht="13.5">
      <c r="A92" s="127"/>
      <c r="B92" s="128"/>
      <c r="C92" s="98" t="s">
        <v>75</v>
      </c>
      <c r="D92" s="99">
        <f t="shared" si="3"/>
      </c>
      <c r="E92" s="99"/>
      <c r="F92" s="99"/>
      <c r="G92" s="99"/>
      <c r="H92" s="99"/>
      <c r="I92" s="101"/>
    </row>
    <row r="93" spans="1:9" ht="13.5">
      <c r="A93" s="127"/>
      <c r="B93" s="128"/>
      <c r="C93" s="98" t="s">
        <v>76</v>
      </c>
      <c r="D93" s="99">
        <f t="shared" si="3"/>
      </c>
      <c r="E93" s="99"/>
      <c r="F93" s="99"/>
      <c r="G93" s="99"/>
      <c r="H93" s="99"/>
      <c r="I93" s="101"/>
    </row>
    <row r="94" spans="1:9" ht="13.5">
      <c r="A94" s="127"/>
      <c r="B94" s="128"/>
      <c r="C94" s="98" t="s">
        <v>77</v>
      </c>
      <c r="D94" s="99">
        <f t="shared" si="3"/>
      </c>
      <c r="E94" s="99"/>
      <c r="F94" s="99"/>
      <c r="G94" s="99"/>
      <c r="H94" s="99"/>
      <c r="I94" s="101"/>
    </row>
    <row r="95" spans="1:9" ht="13.5">
      <c r="A95" s="127"/>
      <c r="B95" s="128"/>
      <c r="C95" s="98" t="s">
        <v>78</v>
      </c>
      <c r="D95" s="99">
        <f t="shared" si="3"/>
      </c>
      <c r="E95" s="99">
        <f>SUM(E90:E94)</f>
        <v>0</v>
      </c>
      <c r="F95" s="99">
        <f>SUM(F90:F94)</f>
        <v>0</v>
      </c>
      <c r="G95" s="99">
        <f>SUM(G90:G94)</f>
        <v>0</v>
      </c>
      <c r="H95" s="99">
        <f>SUM(H90:H94)</f>
        <v>0</v>
      </c>
      <c r="I95" s="101">
        <f>SUM(I90:I94)</f>
        <v>0</v>
      </c>
    </row>
    <row r="96" spans="1:9" ht="13.5">
      <c r="A96" s="127"/>
      <c r="B96" s="128" t="s">
        <v>53</v>
      </c>
      <c r="C96" s="98" t="s">
        <v>124</v>
      </c>
      <c r="D96" s="99">
        <f t="shared" si="3"/>
      </c>
      <c r="E96" s="99"/>
      <c r="F96" s="99"/>
      <c r="G96" s="99"/>
      <c r="H96" s="99"/>
      <c r="I96" s="101"/>
    </row>
    <row r="97" spans="1:9" ht="13.5">
      <c r="A97" s="127"/>
      <c r="B97" s="128"/>
      <c r="C97" s="98" t="s">
        <v>125</v>
      </c>
      <c r="D97" s="99">
        <f t="shared" si="3"/>
      </c>
      <c r="E97" s="99"/>
      <c r="F97" s="99"/>
      <c r="G97" s="99"/>
      <c r="H97" s="99"/>
      <c r="I97" s="101"/>
    </row>
    <row r="98" spans="1:9" ht="13.5">
      <c r="A98" s="127"/>
      <c r="B98" s="128"/>
      <c r="C98" s="98" t="s">
        <v>79</v>
      </c>
      <c r="D98" s="99">
        <f t="shared" si="3"/>
      </c>
      <c r="E98" s="99"/>
      <c r="F98" s="99"/>
      <c r="G98" s="99"/>
      <c r="H98" s="99"/>
      <c r="I98" s="101"/>
    </row>
    <row r="99" spans="1:9" ht="13.5">
      <c r="A99" s="127"/>
      <c r="B99" s="128"/>
      <c r="C99" s="98" t="s">
        <v>80</v>
      </c>
      <c r="D99" s="99">
        <f t="shared" si="3"/>
      </c>
      <c r="E99" s="99"/>
      <c r="F99" s="99"/>
      <c r="G99" s="99"/>
      <c r="H99" s="99"/>
      <c r="I99" s="101"/>
    </row>
    <row r="100" spans="1:9" ht="13.5">
      <c r="A100" s="127"/>
      <c r="B100" s="128"/>
      <c r="C100" s="98" t="s">
        <v>81</v>
      </c>
      <c r="D100" s="99">
        <f t="shared" si="3"/>
      </c>
      <c r="E100" s="99"/>
      <c r="F100" s="99"/>
      <c r="G100" s="99"/>
      <c r="H100" s="99"/>
      <c r="I100" s="101"/>
    </row>
    <row r="101" spans="1:9" ht="13.5">
      <c r="A101" s="127"/>
      <c r="B101" s="128"/>
      <c r="C101" s="98" t="s">
        <v>82</v>
      </c>
      <c r="D101" s="99">
        <f t="shared" si="3"/>
      </c>
      <c r="E101" s="99">
        <f>SUM(E96:E100)</f>
        <v>0</v>
      </c>
      <c r="F101" s="99">
        <f>SUM(F96:F100)</f>
        <v>0</v>
      </c>
      <c r="G101" s="99">
        <f>SUM(G96:G100)</f>
        <v>0</v>
      </c>
      <c r="H101" s="99">
        <f>SUM(H96:H100)</f>
        <v>0</v>
      </c>
      <c r="I101" s="101">
        <f>SUM(I96:I100)</f>
        <v>0</v>
      </c>
    </row>
    <row r="102" spans="1:9" ht="13.5">
      <c r="A102" s="127"/>
      <c r="B102" s="98" t="s">
        <v>83</v>
      </c>
      <c r="C102" s="98"/>
      <c r="D102" s="99">
        <f t="shared" si="3"/>
      </c>
      <c r="E102" s="99">
        <f>E95-E101</f>
        <v>0</v>
      </c>
      <c r="F102" s="99">
        <f>F95-F101</f>
        <v>0</v>
      </c>
      <c r="G102" s="99">
        <f>G95-G101</f>
        <v>0</v>
      </c>
      <c r="H102" s="99">
        <f>H95-H101</f>
        <v>0</v>
      </c>
      <c r="I102" s="101">
        <f>I95-I101</f>
        <v>0</v>
      </c>
    </row>
    <row r="103" spans="1:9" ht="13.5">
      <c r="A103" s="105" t="s">
        <v>84</v>
      </c>
      <c r="B103" s="98"/>
      <c r="C103" s="98"/>
      <c r="D103" s="99">
        <f t="shared" si="3"/>
      </c>
      <c r="E103" s="99"/>
      <c r="F103" s="99"/>
      <c r="G103" s="99"/>
      <c r="H103" s="99"/>
      <c r="I103" s="101"/>
    </row>
    <row r="104" spans="1:9" ht="14.25" thickBot="1">
      <c r="A104" s="106" t="s">
        <v>85</v>
      </c>
      <c r="B104" s="107"/>
      <c r="C104" s="107"/>
      <c r="D104" s="108">
        <f>IF(SUM(E104:I104)=0,"",SUM(E104:I104))</f>
      </c>
      <c r="E104" s="108">
        <f>E79+E102-E103</f>
        <v>0</v>
      </c>
      <c r="F104" s="108">
        <f>F79+F102-F103</f>
        <v>0</v>
      </c>
      <c r="G104" s="108">
        <f>G79+G102-G103</f>
        <v>0</v>
      </c>
      <c r="H104" s="108">
        <f>H79+H102-H103</f>
        <v>0</v>
      </c>
      <c r="I104" s="109">
        <f>I79+I102-I103</f>
        <v>0</v>
      </c>
    </row>
    <row r="105" spans="1:9" ht="13.5">
      <c r="A105" s="92"/>
      <c r="B105" s="92"/>
      <c r="C105" s="92"/>
      <c r="D105" s="92"/>
      <c r="E105" s="92"/>
      <c r="F105" s="92"/>
      <c r="G105" s="92"/>
      <c r="H105" s="92"/>
      <c r="I105" s="92"/>
    </row>
    <row r="106" spans="1:9" ht="14.25" thickBot="1">
      <c r="A106" s="91" t="s">
        <v>110</v>
      </c>
      <c r="B106" s="92">
        <v>3</v>
      </c>
      <c r="C106" s="92" t="s">
        <v>109</v>
      </c>
      <c r="D106" s="92"/>
      <c r="E106" s="92"/>
      <c r="F106" s="121" t="s">
        <v>37</v>
      </c>
      <c r="G106" s="121"/>
      <c r="H106" s="121"/>
      <c r="I106" s="122"/>
    </row>
    <row r="107" spans="1:9" ht="13.5">
      <c r="A107" s="93"/>
      <c r="B107" s="123" t="s">
        <v>38</v>
      </c>
      <c r="C107" s="123"/>
      <c r="D107" s="125" t="s">
        <v>39</v>
      </c>
      <c r="E107" s="125"/>
      <c r="F107" s="125"/>
      <c r="G107" s="125"/>
      <c r="H107" s="125"/>
      <c r="I107" s="126"/>
    </row>
    <row r="108" spans="1:9" ht="13.5">
      <c r="A108" s="94"/>
      <c r="B108" s="124"/>
      <c r="C108" s="124"/>
      <c r="D108" s="95" t="s">
        <v>11</v>
      </c>
      <c r="E108" s="95" t="s">
        <v>87</v>
      </c>
      <c r="F108" s="96" t="s">
        <v>142</v>
      </c>
      <c r="G108" s="95" t="s">
        <v>89</v>
      </c>
      <c r="H108" s="95" t="s">
        <v>88</v>
      </c>
      <c r="I108" s="97"/>
    </row>
    <row r="109" spans="1:9" ht="13.5">
      <c r="A109" s="127" t="s">
        <v>40</v>
      </c>
      <c r="B109" s="128" t="s">
        <v>41</v>
      </c>
      <c r="C109" s="98" t="s">
        <v>42</v>
      </c>
      <c r="D109" s="99">
        <f>IF(SUM(E109:I109)=0,"",SUM(E109:I109))</f>
      </c>
      <c r="E109" s="100"/>
      <c r="F109" s="99"/>
      <c r="G109" s="99"/>
      <c r="H109" s="99"/>
      <c r="I109" s="101"/>
    </row>
    <row r="110" spans="1:9" ht="13.5">
      <c r="A110" s="127"/>
      <c r="B110" s="128"/>
      <c r="C110" s="98" t="s">
        <v>122</v>
      </c>
      <c r="D110" s="99">
        <f aca="true" t="shared" si="4" ref="D110:D131">IF(SUM(E110:I110)=0,"",SUM(E110:I110))</f>
      </c>
      <c r="E110" s="100"/>
      <c r="F110" s="99"/>
      <c r="G110" s="99"/>
      <c r="H110" s="99"/>
      <c r="I110" s="101"/>
    </row>
    <row r="111" spans="1:9" ht="13.5">
      <c r="A111" s="127"/>
      <c r="B111" s="128"/>
      <c r="C111" s="98" t="s">
        <v>120</v>
      </c>
      <c r="D111" s="99">
        <f t="shared" si="4"/>
      </c>
      <c r="E111" s="100"/>
      <c r="F111" s="99"/>
      <c r="G111" s="99"/>
      <c r="H111" s="98"/>
      <c r="I111" s="102"/>
    </row>
    <row r="112" spans="1:9" ht="13.5">
      <c r="A112" s="127"/>
      <c r="B112" s="128"/>
      <c r="C112" s="98" t="s">
        <v>44</v>
      </c>
      <c r="D112" s="99">
        <f t="shared" si="4"/>
      </c>
      <c r="E112" s="100"/>
      <c r="F112" s="98"/>
      <c r="G112" s="98"/>
      <c r="H112" s="98"/>
      <c r="I112" s="102"/>
    </row>
    <row r="113" spans="1:9" ht="13.5">
      <c r="A113" s="127"/>
      <c r="B113" s="128"/>
      <c r="C113" s="98" t="s">
        <v>45</v>
      </c>
      <c r="D113" s="99">
        <f t="shared" si="4"/>
      </c>
      <c r="E113" s="100"/>
      <c r="F113" s="98"/>
      <c r="G113" s="98"/>
      <c r="H113" s="98"/>
      <c r="I113" s="102"/>
    </row>
    <row r="114" spans="1:9" ht="13.5">
      <c r="A114" s="127"/>
      <c r="B114" s="128"/>
      <c r="C114" s="98" t="s">
        <v>46</v>
      </c>
      <c r="D114" s="99">
        <f t="shared" si="4"/>
      </c>
      <c r="E114" s="100"/>
      <c r="F114" s="98"/>
      <c r="G114" s="98"/>
      <c r="H114" s="98"/>
      <c r="I114" s="102"/>
    </row>
    <row r="115" spans="1:9" ht="13.5">
      <c r="A115" s="127"/>
      <c r="B115" s="128"/>
      <c r="C115" s="98" t="s">
        <v>47</v>
      </c>
      <c r="D115" s="99">
        <f t="shared" si="4"/>
      </c>
      <c r="E115" s="100"/>
      <c r="F115" s="98"/>
      <c r="G115" s="98"/>
      <c r="H115" s="98"/>
      <c r="I115" s="102"/>
    </row>
    <row r="116" spans="1:9" ht="13.5">
      <c r="A116" s="127"/>
      <c r="B116" s="128"/>
      <c r="C116" s="98" t="s">
        <v>86</v>
      </c>
      <c r="D116" s="99">
        <f t="shared" si="4"/>
      </c>
      <c r="E116" s="100"/>
      <c r="F116" s="98"/>
      <c r="G116" s="98"/>
      <c r="H116" s="98"/>
      <c r="I116" s="102"/>
    </row>
    <row r="117" spans="1:9" ht="13.5">
      <c r="A117" s="127"/>
      <c r="B117" s="128"/>
      <c r="C117" s="98" t="s">
        <v>48</v>
      </c>
      <c r="D117" s="99">
        <f t="shared" si="4"/>
      </c>
      <c r="E117" s="100"/>
      <c r="F117" s="98"/>
      <c r="G117" s="98"/>
      <c r="H117" s="98"/>
      <c r="I117" s="102"/>
    </row>
    <row r="118" spans="1:9" ht="13.5">
      <c r="A118" s="127"/>
      <c r="B118" s="128"/>
      <c r="C118" s="98" t="s">
        <v>49</v>
      </c>
      <c r="D118" s="99">
        <f t="shared" si="4"/>
      </c>
      <c r="E118" s="100"/>
      <c r="F118" s="98"/>
      <c r="G118" s="98"/>
      <c r="H118" s="98"/>
      <c r="I118" s="102"/>
    </row>
    <row r="119" spans="1:9" ht="13.5">
      <c r="A119" s="127"/>
      <c r="B119" s="128"/>
      <c r="C119" s="98" t="s">
        <v>50</v>
      </c>
      <c r="D119" s="99">
        <f t="shared" si="4"/>
      </c>
      <c r="E119" s="100"/>
      <c r="F119" s="98"/>
      <c r="G119" s="98"/>
      <c r="H119" s="98"/>
      <c r="I119" s="102"/>
    </row>
    <row r="120" spans="1:9" ht="13.5">
      <c r="A120" s="127"/>
      <c r="B120" s="128"/>
      <c r="C120" s="98" t="s">
        <v>51</v>
      </c>
      <c r="D120" s="99">
        <f t="shared" si="4"/>
      </c>
      <c r="E120" s="100"/>
      <c r="F120" s="98"/>
      <c r="G120" s="98"/>
      <c r="H120" s="98"/>
      <c r="I120" s="102"/>
    </row>
    <row r="121" spans="1:9" ht="13.5">
      <c r="A121" s="127"/>
      <c r="B121" s="128"/>
      <c r="C121" s="98" t="s">
        <v>52</v>
      </c>
      <c r="D121" s="99">
        <f t="shared" si="4"/>
      </c>
      <c r="E121" s="100"/>
      <c r="F121" s="98"/>
      <c r="G121" s="98"/>
      <c r="H121" s="98"/>
      <c r="I121" s="102"/>
    </row>
    <row r="122" spans="1:9" ht="13.5">
      <c r="A122" s="127"/>
      <c r="B122" s="128"/>
      <c r="C122" s="98" t="s">
        <v>114</v>
      </c>
      <c r="D122" s="99">
        <f t="shared" si="4"/>
      </c>
      <c r="E122" s="100">
        <f>SUM(E109:E121)</f>
        <v>0</v>
      </c>
      <c r="F122" s="100">
        <f>SUM(F109:F121)</f>
        <v>0</v>
      </c>
      <c r="G122" s="100">
        <f>SUM(G109:G121)</f>
        <v>0</v>
      </c>
      <c r="H122" s="100">
        <f>SUM(H109:H121)</f>
        <v>0</v>
      </c>
      <c r="I122" s="103">
        <f>SUM(I109:I121)</f>
        <v>0</v>
      </c>
    </row>
    <row r="123" spans="1:9" ht="13.5">
      <c r="A123" s="127"/>
      <c r="B123" s="128" t="s">
        <v>53</v>
      </c>
      <c r="C123" s="98" t="s">
        <v>54</v>
      </c>
      <c r="D123" s="99">
        <f t="shared" si="4"/>
      </c>
      <c r="E123" s="99"/>
      <c r="F123" s="99"/>
      <c r="G123" s="99"/>
      <c r="H123" s="99"/>
      <c r="I123" s="101"/>
    </row>
    <row r="124" spans="1:9" ht="13.5">
      <c r="A124" s="127"/>
      <c r="B124" s="128"/>
      <c r="C124" s="98" t="s">
        <v>55</v>
      </c>
      <c r="D124" s="99">
        <f t="shared" si="4"/>
      </c>
      <c r="E124" s="99"/>
      <c r="F124" s="99"/>
      <c r="G124" s="99"/>
      <c r="H124" s="99"/>
      <c r="I124" s="101"/>
    </row>
    <row r="125" spans="1:9" ht="13.5">
      <c r="A125" s="127"/>
      <c r="B125" s="128"/>
      <c r="C125" s="98" t="s">
        <v>56</v>
      </c>
      <c r="D125" s="99">
        <f t="shared" si="4"/>
      </c>
      <c r="E125" s="99"/>
      <c r="F125" s="99"/>
      <c r="G125" s="99"/>
      <c r="H125" s="99"/>
      <c r="I125" s="101"/>
    </row>
    <row r="126" spans="1:9" ht="13.5">
      <c r="A126" s="127"/>
      <c r="B126" s="128"/>
      <c r="C126" s="98" t="s">
        <v>57</v>
      </c>
      <c r="D126" s="99">
        <f t="shared" si="4"/>
      </c>
      <c r="E126" s="99"/>
      <c r="F126" s="99"/>
      <c r="G126" s="99"/>
      <c r="H126" s="99"/>
      <c r="I126" s="101"/>
    </row>
    <row r="127" spans="1:9" ht="13.5">
      <c r="A127" s="127"/>
      <c r="B127" s="128"/>
      <c r="C127" s="104" t="s">
        <v>58</v>
      </c>
      <c r="D127" s="99">
        <f t="shared" si="4"/>
      </c>
      <c r="E127" s="99"/>
      <c r="F127" s="99"/>
      <c r="G127" s="99"/>
      <c r="H127" s="99"/>
      <c r="I127" s="101"/>
    </row>
    <row r="128" spans="1:9" ht="13.5">
      <c r="A128" s="127"/>
      <c r="B128" s="128"/>
      <c r="C128" s="98" t="s">
        <v>59</v>
      </c>
      <c r="D128" s="99">
        <f t="shared" si="4"/>
      </c>
      <c r="E128" s="99"/>
      <c r="F128" s="99"/>
      <c r="G128" s="99"/>
      <c r="H128" s="99"/>
      <c r="I128" s="101"/>
    </row>
    <row r="129" spans="1:9" ht="13.5">
      <c r="A129" s="127"/>
      <c r="B129" s="128"/>
      <c r="C129" s="98" t="s">
        <v>60</v>
      </c>
      <c r="D129" s="99">
        <f t="shared" si="4"/>
      </c>
      <c r="E129" s="99"/>
      <c r="F129" s="99"/>
      <c r="G129" s="99"/>
      <c r="H129" s="99"/>
      <c r="I129" s="101"/>
    </row>
    <row r="130" spans="1:9" ht="13.5">
      <c r="A130" s="127"/>
      <c r="B130" s="128"/>
      <c r="C130" s="98" t="s">
        <v>115</v>
      </c>
      <c r="D130" s="99">
        <f t="shared" si="4"/>
      </c>
      <c r="E130" s="99">
        <f>SUM(E123,E125:E126,E128:E129)</f>
        <v>0</v>
      </c>
      <c r="F130" s="99">
        <f>SUM(F123,F125:F126,F128:F129)</f>
        <v>0</v>
      </c>
      <c r="G130" s="99">
        <f>SUM(G123,G125:G126,G128:G129)</f>
        <v>0</v>
      </c>
      <c r="H130" s="99">
        <f>SUM(H123,H125:H126,H128:H129)</f>
        <v>0</v>
      </c>
      <c r="I130" s="101">
        <f>SUM(I123,I125:I126,I128:I129)</f>
        <v>0</v>
      </c>
    </row>
    <row r="131" spans="1:9" ht="13.5">
      <c r="A131" s="127"/>
      <c r="B131" s="98" t="s">
        <v>61</v>
      </c>
      <c r="C131" s="98"/>
      <c r="D131" s="99">
        <f t="shared" si="4"/>
      </c>
      <c r="E131" s="99">
        <f>E122-E130</f>
        <v>0</v>
      </c>
      <c r="F131" s="99">
        <f>F122-F130</f>
        <v>0</v>
      </c>
      <c r="G131" s="99">
        <f>G122-G130</f>
        <v>0</v>
      </c>
      <c r="H131" s="99">
        <f>H122-H130</f>
        <v>0</v>
      </c>
      <c r="I131" s="101">
        <f>I122-I130</f>
        <v>0</v>
      </c>
    </row>
    <row r="132" spans="1:9" ht="13.5">
      <c r="A132" s="129" t="s">
        <v>62</v>
      </c>
      <c r="B132" s="128" t="s">
        <v>41</v>
      </c>
      <c r="C132" s="98" t="s">
        <v>63</v>
      </c>
      <c r="D132" s="99"/>
      <c r="E132" s="99"/>
      <c r="F132" s="99"/>
      <c r="G132" s="99"/>
      <c r="H132" s="99"/>
      <c r="I132" s="101"/>
    </row>
    <row r="133" spans="1:9" ht="13.5">
      <c r="A133" s="129"/>
      <c r="B133" s="128"/>
      <c r="C133" s="98" t="s">
        <v>64</v>
      </c>
      <c r="D133" s="99"/>
      <c r="E133" s="99"/>
      <c r="F133" s="99"/>
      <c r="G133" s="99"/>
      <c r="H133" s="99"/>
      <c r="I133" s="101"/>
    </row>
    <row r="134" spans="1:9" ht="13.5">
      <c r="A134" s="129"/>
      <c r="B134" s="128"/>
      <c r="C134" s="98" t="s">
        <v>65</v>
      </c>
      <c r="D134" s="99"/>
      <c r="E134" s="99"/>
      <c r="F134" s="99"/>
      <c r="G134" s="99"/>
      <c r="H134" s="99"/>
      <c r="I134" s="101"/>
    </row>
    <row r="135" spans="1:9" ht="13.5">
      <c r="A135" s="129"/>
      <c r="B135" s="128"/>
      <c r="C135" s="98" t="s">
        <v>66</v>
      </c>
      <c r="D135" s="99"/>
      <c r="E135" s="99"/>
      <c r="F135" s="99"/>
      <c r="G135" s="99"/>
      <c r="H135" s="99"/>
      <c r="I135" s="101"/>
    </row>
    <row r="136" spans="1:9" ht="13.5">
      <c r="A136" s="129"/>
      <c r="B136" s="128"/>
      <c r="C136" s="98" t="s">
        <v>67</v>
      </c>
      <c r="D136" s="99"/>
      <c r="E136" s="99"/>
      <c r="F136" s="99"/>
      <c r="G136" s="99"/>
      <c r="H136" s="99"/>
      <c r="I136" s="101"/>
    </row>
    <row r="137" spans="1:9" ht="13.5">
      <c r="A137" s="129"/>
      <c r="B137" s="128" t="s">
        <v>53</v>
      </c>
      <c r="C137" s="98" t="s">
        <v>68</v>
      </c>
      <c r="D137" s="99"/>
      <c r="E137" s="99"/>
      <c r="F137" s="99"/>
      <c r="G137" s="99"/>
      <c r="H137" s="99"/>
      <c r="I137" s="101"/>
    </row>
    <row r="138" spans="1:9" ht="13.5">
      <c r="A138" s="129"/>
      <c r="B138" s="128"/>
      <c r="C138" s="98" t="s">
        <v>69</v>
      </c>
      <c r="D138" s="99"/>
      <c r="E138" s="99"/>
      <c r="F138" s="99"/>
      <c r="G138" s="99"/>
      <c r="H138" s="99"/>
      <c r="I138" s="101"/>
    </row>
    <row r="139" spans="1:9" ht="13.5">
      <c r="A139" s="129"/>
      <c r="B139" s="128"/>
      <c r="C139" s="98"/>
      <c r="D139" s="99"/>
      <c r="E139" s="99"/>
      <c r="F139" s="99"/>
      <c r="G139" s="99"/>
      <c r="H139" s="99"/>
      <c r="I139" s="101"/>
    </row>
    <row r="140" spans="1:9" ht="13.5">
      <c r="A140" s="129"/>
      <c r="B140" s="128"/>
      <c r="C140" s="98" t="s">
        <v>70</v>
      </c>
      <c r="D140" s="99"/>
      <c r="E140" s="99"/>
      <c r="F140" s="99"/>
      <c r="G140" s="99"/>
      <c r="H140" s="99"/>
      <c r="I140" s="101"/>
    </row>
    <row r="141" spans="1:9" ht="13.5">
      <c r="A141" s="129"/>
      <c r="B141" s="98" t="s">
        <v>71</v>
      </c>
      <c r="C141" s="98"/>
      <c r="D141" s="99"/>
      <c r="E141" s="99"/>
      <c r="F141" s="99"/>
      <c r="G141" s="99"/>
      <c r="H141" s="99"/>
      <c r="I141" s="101"/>
    </row>
    <row r="142" spans="1:9" ht="13.5">
      <c r="A142" s="127" t="s">
        <v>72</v>
      </c>
      <c r="B142" s="128" t="s">
        <v>41</v>
      </c>
      <c r="C142" s="98" t="s">
        <v>73</v>
      </c>
      <c r="D142" s="99">
        <f aca="true" t="shared" si="5" ref="D142:D155">IF(SUM(E142:I142)=0,"",SUM(E142:I142))</f>
      </c>
      <c r="E142" s="99"/>
      <c r="F142" s="99"/>
      <c r="G142" s="99"/>
      <c r="H142" s="99"/>
      <c r="I142" s="101"/>
    </row>
    <row r="143" spans="1:9" ht="13.5">
      <c r="A143" s="127"/>
      <c r="B143" s="128"/>
      <c r="C143" s="98" t="s">
        <v>74</v>
      </c>
      <c r="D143" s="99">
        <f t="shared" si="5"/>
      </c>
      <c r="E143" s="99"/>
      <c r="F143" s="99"/>
      <c r="G143" s="99"/>
      <c r="H143" s="99"/>
      <c r="I143" s="101"/>
    </row>
    <row r="144" spans="1:9" ht="13.5">
      <c r="A144" s="127"/>
      <c r="B144" s="128"/>
      <c r="C144" s="98" t="s">
        <v>75</v>
      </c>
      <c r="D144" s="99">
        <f t="shared" si="5"/>
      </c>
      <c r="E144" s="99"/>
      <c r="F144" s="99"/>
      <c r="G144" s="99"/>
      <c r="H144" s="99"/>
      <c r="I144" s="101"/>
    </row>
    <row r="145" spans="1:9" ht="13.5">
      <c r="A145" s="127"/>
      <c r="B145" s="128"/>
      <c r="C145" s="98" t="s">
        <v>76</v>
      </c>
      <c r="D145" s="99">
        <f t="shared" si="5"/>
      </c>
      <c r="E145" s="99"/>
      <c r="F145" s="99"/>
      <c r="G145" s="99"/>
      <c r="H145" s="99"/>
      <c r="I145" s="101"/>
    </row>
    <row r="146" spans="1:9" ht="13.5">
      <c r="A146" s="127"/>
      <c r="B146" s="128"/>
      <c r="C146" s="98" t="s">
        <v>77</v>
      </c>
      <c r="D146" s="99">
        <f t="shared" si="5"/>
      </c>
      <c r="E146" s="99"/>
      <c r="F146" s="99"/>
      <c r="G146" s="99"/>
      <c r="H146" s="99"/>
      <c r="I146" s="101"/>
    </row>
    <row r="147" spans="1:9" ht="13.5">
      <c r="A147" s="127"/>
      <c r="B147" s="128"/>
      <c r="C147" s="98" t="s">
        <v>78</v>
      </c>
      <c r="D147" s="99">
        <f t="shared" si="5"/>
      </c>
      <c r="E147" s="99">
        <f>SUM(E142:E146)</f>
        <v>0</v>
      </c>
      <c r="F147" s="99">
        <f>SUM(F142:F146)</f>
        <v>0</v>
      </c>
      <c r="G147" s="99">
        <f>SUM(G142:G146)</f>
        <v>0</v>
      </c>
      <c r="H147" s="99">
        <f>SUM(H142:H146)</f>
        <v>0</v>
      </c>
      <c r="I147" s="101">
        <f>SUM(I142:I146)</f>
        <v>0</v>
      </c>
    </row>
    <row r="148" spans="1:9" ht="13.5">
      <c r="A148" s="127"/>
      <c r="B148" s="128" t="s">
        <v>53</v>
      </c>
      <c r="C148" s="98" t="s">
        <v>124</v>
      </c>
      <c r="D148" s="99">
        <f t="shared" si="5"/>
      </c>
      <c r="E148" s="99"/>
      <c r="F148" s="99"/>
      <c r="G148" s="99"/>
      <c r="H148" s="99"/>
      <c r="I148" s="101"/>
    </row>
    <row r="149" spans="1:9" ht="13.5">
      <c r="A149" s="127"/>
      <c r="B149" s="128"/>
      <c r="C149" s="98" t="s">
        <v>125</v>
      </c>
      <c r="D149" s="99">
        <f t="shared" si="5"/>
      </c>
      <c r="E149" s="99"/>
      <c r="F149" s="99"/>
      <c r="G149" s="99"/>
      <c r="H149" s="99"/>
      <c r="I149" s="101"/>
    </row>
    <row r="150" spans="1:9" ht="13.5">
      <c r="A150" s="127"/>
      <c r="B150" s="128"/>
      <c r="C150" s="98" t="s">
        <v>79</v>
      </c>
      <c r="D150" s="99">
        <f t="shared" si="5"/>
      </c>
      <c r="E150" s="99"/>
      <c r="F150" s="99"/>
      <c r="G150" s="99"/>
      <c r="H150" s="99"/>
      <c r="I150" s="101"/>
    </row>
    <row r="151" spans="1:9" ht="13.5">
      <c r="A151" s="127"/>
      <c r="B151" s="128"/>
      <c r="C151" s="98" t="s">
        <v>80</v>
      </c>
      <c r="D151" s="99">
        <f t="shared" si="5"/>
      </c>
      <c r="E151" s="99"/>
      <c r="F151" s="99"/>
      <c r="G151" s="99"/>
      <c r="H151" s="99"/>
      <c r="I151" s="101"/>
    </row>
    <row r="152" spans="1:9" ht="13.5">
      <c r="A152" s="127"/>
      <c r="B152" s="128"/>
      <c r="C152" s="98" t="s">
        <v>81</v>
      </c>
      <c r="D152" s="99">
        <f t="shared" si="5"/>
      </c>
      <c r="E152" s="99"/>
      <c r="F152" s="99"/>
      <c r="G152" s="99"/>
      <c r="H152" s="99"/>
      <c r="I152" s="101"/>
    </row>
    <row r="153" spans="1:9" ht="13.5">
      <c r="A153" s="127"/>
      <c r="B153" s="128"/>
      <c r="C153" s="98" t="s">
        <v>82</v>
      </c>
      <c r="D153" s="99">
        <f t="shared" si="5"/>
      </c>
      <c r="E153" s="99">
        <f>SUM(E148:E152)</f>
        <v>0</v>
      </c>
      <c r="F153" s="99">
        <f>SUM(F148:F152)</f>
        <v>0</v>
      </c>
      <c r="G153" s="99">
        <f>SUM(G148:G152)</f>
        <v>0</v>
      </c>
      <c r="H153" s="99">
        <f>SUM(H148:H152)</f>
        <v>0</v>
      </c>
      <c r="I153" s="101">
        <f>SUM(I148:I152)</f>
        <v>0</v>
      </c>
    </row>
    <row r="154" spans="1:9" ht="13.5">
      <c r="A154" s="127"/>
      <c r="B154" s="98" t="s">
        <v>83</v>
      </c>
      <c r="C154" s="98"/>
      <c r="D154" s="99">
        <f t="shared" si="5"/>
      </c>
      <c r="E154" s="99">
        <f>E147-E153</f>
        <v>0</v>
      </c>
      <c r="F154" s="99">
        <f>F147-F153</f>
        <v>0</v>
      </c>
      <c r="G154" s="99">
        <f>G147-G153</f>
        <v>0</v>
      </c>
      <c r="H154" s="99">
        <f>H147-H153</f>
        <v>0</v>
      </c>
      <c r="I154" s="101">
        <f>I147-I153</f>
        <v>0</v>
      </c>
    </row>
    <row r="155" spans="1:9" ht="13.5">
      <c r="A155" s="105" t="s">
        <v>84</v>
      </c>
      <c r="B155" s="98"/>
      <c r="C155" s="98"/>
      <c r="D155" s="99">
        <f t="shared" si="5"/>
      </c>
      <c r="E155" s="99"/>
      <c r="F155" s="99"/>
      <c r="G155" s="99"/>
      <c r="H155" s="99"/>
      <c r="I155" s="101"/>
    </row>
    <row r="156" spans="1:9" ht="14.25" thickBot="1">
      <c r="A156" s="106" t="s">
        <v>85</v>
      </c>
      <c r="B156" s="107"/>
      <c r="C156" s="107"/>
      <c r="D156" s="108">
        <f>IF(SUM(E156:I156)=0,"",SUM(E156:I156))</f>
      </c>
      <c r="E156" s="108">
        <f>E131+E154-E155</f>
        <v>0</v>
      </c>
      <c r="F156" s="108">
        <f>F131+F154-F155</f>
        <v>0</v>
      </c>
      <c r="G156" s="108">
        <f>G131+G154-G155</f>
        <v>0</v>
      </c>
      <c r="H156" s="108">
        <f>H131+H154-H155</f>
        <v>0</v>
      </c>
      <c r="I156" s="109">
        <f>I131+I154-I155</f>
        <v>0</v>
      </c>
    </row>
    <row r="157" spans="1:9" ht="13.5">
      <c r="A157" s="92"/>
      <c r="B157" s="92"/>
      <c r="C157" s="92"/>
      <c r="D157" s="92"/>
      <c r="E157" s="92"/>
      <c r="F157" s="92"/>
      <c r="G157" s="92"/>
      <c r="H157" s="92"/>
      <c r="I157" s="92"/>
    </row>
    <row r="158" spans="1:9" ht="14.25" thickBot="1">
      <c r="A158" s="91" t="s">
        <v>110</v>
      </c>
      <c r="B158" s="92">
        <v>4</v>
      </c>
      <c r="C158" s="92" t="s">
        <v>109</v>
      </c>
      <c r="D158" s="92"/>
      <c r="E158" s="92"/>
      <c r="F158" s="121" t="s">
        <v>37</v>
      </c>
      <c r="G158" s="121"/>
      <c r="H158" s="121"/>
      <c r="I158" s="122"/>
    </row>
    <row r="159" spans="1:9" ht="13.5">
      <c r="A159" s="93"/>
      <c r="B159" s="123" t="s">
        <v>38</v>
      </c>
      <c r="C159" s="123"/>
      <c r="D159" s="125" t="s">
        <v>39</v>
      </c>
      <c r="E159" s="125"/>
      <c r="F159" s="125"/>
      <c r="G159" s="125"/>
      <c r="H159" s="125"/>
      <c r="I159" s="126"/>
    </row>
    <row r="160" spans="1:9" ht="13.5">
      <c r="A160" s="94"/>
      <c r="B160" s="124"/>
      <c r="C160" s="124"/>
      <c r="D160" s="95" t="s">
        <v>11</v>
      </c>
      <c r="E160" s="95" t="s">
        <v>87</v>
      </c>
      <c r="F160" s="96" t="s">
        <v>142</v>
      </c>
      <c r="G160" s="95" t="s">
        <v>89</v>
      </c>
      <c r="H160" s="95" t="s">
        <v>88</v>
      </c>
      <c r="I160" s="97"/>
    </row>
    <row r="161" spans="1:9" ht="13.5">
      <c r="A161" s="127" t="s">
        <v>40</v>
      </c>
      <c r="B161" s="128" t="s">
        <v>41</v>
      </c>
      <c r="C161" s="98" t="s">
        <v>42</v>
      </c>
      <c r="D161" s="99">
        <f>IF(SUM(E161:I161)=0,"",SUM(E161:I161))</f>
      </c>
      <c r="E161" s="100"/>
      <c r="F161" s="99"/>
      <c r="G161" s="99"/>
      <c r="H161" s="99"/>
      <c r="I161" s="101"/>
    </row>
    <row r="162" spans="1:9" ht="13.5">
      <c r="A162" s="127"/>
      <c r="B162" s="128"/>
      <c r="C162" s="98" t="s">
        <v>122</v>
      </c>
      <c r="D162" s="99">
        <f aca="true" t="shared" si="6" ref="D162:D183">IF(SUM(E162:I162)=0,"",SUM(E162:I162))</f>
      </c>
      <c r="E162" s="100"/>
      <c r="F162" s="99"/>
      <c r="G162" s="99"/>
      <c r="H162" s="99"/>
      <c r="I162" s="101"/>
    </row>
    <row r="163" spans="1:9" ht="13.5">
      <c r="A163" s="127"/>
      <c r="B163" s="128"/>
      <c r="C163" s="98" t="s">
        <v>120</v>
      </c>
      <c r="D163" s="99">
        <f t="shared" si="6"/>
      </c>
      <c r="E163" s="100"/>
      <c r="F163" s="99"/>
      <c r="G163" s="99"/>
      <c r="H163" s="98"/>
      <c r="I163" s="102"/>
    </row>
    <row r="164" spans="1:9" ht="13.5">
      <c r="A164" s="127"/>
      <c r="B164" s="128"/>
      <c r="C164" s="98" t="s">
        <v>44</v>
      </c>
      <c r="D164" s="99">
        <f t="shared" si="6"/>
      </c>
      <c r="E164" s="100"/>
      <c r="F164" s="98"/>
      <c r="G164" s="98"/>
      <c r="H164" s="98"/>
      <c r="I164" s="102"/>
    </row>
    <row r="165" spans="1:9" ht="13.5">
      <c r="A165" s="127"/>
      <c r="B165" s="128"/>
      <c r="C165" s="98" t="s">
        <v>45</v>
      </c>
      <c r="D165" s="99">
        <f t="shared" si="6"/>
      </c>
      <c r="E165" s="100"/>
      <c r="F165" s="98"/>
      <c r="G165" s="98"/>
      <c r="H165" s="98"/>
      <c r="I165" s="102"/>
    </row>
    <row r="166" spans="1:9" ht="13.5">
      <c r="A166" s="127"/>
      <c r="B166" s="128"/>
      <c r="C166" s="98" t="s">
        <v>46</v>
      </c>
      <c r="D166" s="99">
        <f t="shared" si="6"/>
      </c>
      <c r="E166" s="100"/>
      <c r="F166" s="98"/>
      <c r="G166" s="98"/>
      <c r="H166" s="98"/>
      <c r="I166" s="102"/>
    </row>
    <row r="167" spans="1:9" ht="13.5">
      <c r="A167" s="127"/>
      <c r="B167" s="128"/>
      <c r="C167" s="98" t="s">
        <v>47</v>
      </c>
      <c r="D167" s="99">
        <f t="shared" si="6"/>
      </c>
      <c r="E167" s="100"/>
      <c r="F167" s="98"/>
      <c r="G167" s="98"/>
      <c r="H167" s="98"/>
      <c r="I167" s="102"/>
    </row>
    <row r="168" spans="1:9" ht="13.5">
      <c r="A168" s="127"/>
      <c r="B168" s="128"/>
      <c r="C168" s="98" t="s">
        <v>86</v>
      </c>
      <c r="D168" s="99">
        <f t="shared" si="6"/>
      </c>
      <c r="E168" s="100"/>
      <c r="F168" s="98"/>
      <c r="G168" s="98"/>
      <c r="H168" s="98"/>
      <c r="I168" s="102"/>
    </row>
    <row r="169" spans="1:9" ht="13.5">
      <c r="A169" s="127"/>
      <c r="B169" s="128"/>
      <c r="C169" s="98" t="s">
        <v>48</v>
      </c>
      <c r="D169" s="99">
        <f t="shared" si="6"/>
      </c>
      <c r="E169" s="100"/>
      <c r="F169" s="98"/>
      <c r="G169" s="98"/>
      <c r="H169" s="98"/>
      <c r="I169" s="102"/>
    </row>
    <row r="170" spans="1:9" ht="13.5">
      <c r="A170" s="127"/>
      <c r="B170" s="128"/>
      <c r="C170" s="98" t="s">
        <v>49</v>
      </c>
      <c r="D170" s="99">
        <f t="shared" si="6"/>
      </c>
      <c r="E170" s="100"/>
      <c r="F170" s="98"/>
      <c r="G170" s="98"/>
      <c r="H170" s="98"/>
      <c r="I170" s="102"/>
    </row>
    <row r="171" spans="1:9" ht="13.5">
      <c r="A171" s="127"/>
      <c r="B171" s="128"/>
      <c r="C171" s="98" t="s">
        <v>50</v>
      </c>
      <c r="D171" s="99">
        <f t="shared" si="6"/>
      </c>
      <c r="E171" s="100"/>
      <c r="F171" s="98"/>
      <c r="G171" s="98"/>
      <c r="H171" s="98"/>
      <c r="I171" s="102"/>
    </row>
    <row r="172" spans="1:9" ht="13.5">
      <c r="A172" s="127"/>
      <c r="B172" s="128"/>
      <c r="C172" s="98" t="s">
        <v>51</v>
      </c>
      <c r="D172" s="99">
        <f t="shared" si="6"/>
      </c>
      <c r="E172" s="100"/>
      <c r="F172" s="98"/>
      <c r="G172" s="98"/>
      <c r="H172" s="98"/>
      <c r="I172" s="102"/>
    </row>
    <row r="173" spans="1:9" ht="13.5">
      <c r="A173" s="127"/>
      <c r="B173" s="128"/>
      <c r="C173" s="98" t="s">
        <v>52</v>
      </c>
      <c r="D173" s="99">
        <f t="shared" si="6"/>
      </c>
      <c r="E173" s="100"/>
      <c r="F173" s="98"/>
      <c r="G173" s="98"/>
      <c r="H173" s="98"/>
      <c r="I173" s="102"/>
    </row>
    <row r="174" spans="1:9" ht="13.5">
      <c r="A174" s="127"/>
      <c r="B174" s="128"/>
      <c r="C174" s="98" t="s">
        <v>114</v>
      </c>
      <c r="D174" s="99">
        <f t="shared" si="6"/>
      </c>
      <c r="E174" s="100">
        <f>SUM(E161:E173)</f>
        <v>0</v>
      </c>
      <c r="F174" s="100">
        <f>SUM(F161:F173)</f>
        <v>0</v>
      </c>
      <c r="G174" s="100">
        <f>SUM(G161:G173)</f>
        <v>0</v>
      </c>
      <c r="H174" s="100">
        <f>SUM(H161:H173)</f>
        <v>0</v>
      </c>
      <c r="I174" s="103">
        <f>SUM(I161:I173)</f>
        <v>0</v>
      </c>
    </row>
    <row r="175" spans="1:9" ht="13.5">
      <c r="A175" s="127"/>
      <c r="B175" s="128" t="s">
        <v>53</v>
      </c>
      <c r="C175" s="98" t="s">
        <v>54</v>
      </c>
      <c r="D175" s="99">
        <f t="shared" si="6"/>
      </c>
      <c r="E175" s="99"/>
      <c r="F175" s="99"/>
      <c r="G175" s="99"/>
      <c r="H175" s="99"/>
      <c r="I175" s="101"/>
    </row>
    <row r="176" spans="1:9" ht="13.5">
      <c r="A176" s="127"/>
      <c r="B176" s="128"/>
      <c r="C176" s="98" t="s">
        <v>55</v>
      </c>
      <c r="D176" s="99">
        <f t="shared" si="6"/>
      </c>
      <c r="E176" s="99"/>
      <c r="F176" s="99"/>
      <c r="G176" s="99"/>
      <c r="H176" s="99"/>
      <c r="I176" s="101"/>
    </row>
    <row r="177" spans="1:9" ht="13.5">
      <c r="A177" s="127"/>
      <c r="B177" s="128"/>
      <c r="C177" s="98" t="s">
        <v>56</v>
      </c>
      <c r="D177" s="99">
        <f t="shared" si="6"/>
      </c>
      <c r="E177" s="99"/>
      <c r="F177" s="99"/>
      <c r="G177" s="99"/>
      <c r="H177" s="99"/>
      <c r="I177" s="101"/>
    </row>
    <row r="178" spans="1:9" ht="13.5">
      <c r="A178" s="127"/>
      <c r="B178" s="128"/>
      <c r="C178" s="98" t="s">
        <v>57</v>
      </c>
      <c r="D178" s="99">
        <f t="shared" si="6"/>
      </c>
      <c r="E178" s="99"/>
      <c r="F178" s="99"/>
      <c r="G178" s="99"/>
      <c r="H178" s="99"/>
      <c r="I178" s="101"/>
    </row>
    <row r="179" spans="1:9" ht="13.5">
      <c r="A179" s="127"/>
      <c r="B179" s="128"/>
      <c r="C179" s="104" t="s">
        <v>58</v>
      </c>
      <c r="D179" s="99">
        <f t="shared" si="6"/>
      </c>
      <c r="E179" s="99"/>
      <c r="F179" s="99"/>
      <c r="G179" s="99"/>
      <c r="H179" s="99"/>
      <c r="I179" s="101"/>
    </row>
    <row r="180" spans="1:9" ht="13.5">
      <c r="A180" s="127"/>
      <c r="B180" s="128"/>
      <c r="C180" s="98" t="s">
        <v>59</v>
      </c>
      <c r="D180" s="99">
        <f t="shared" si="6"/>
      </c>
      <c r="E180" s="99"/>
      <c r="F180" s="99"/>
      <c r="G180" s="99"/>
      <c r="H180" s="99"/>
      <c r="I180" s="101"/>
    </row>
    <row r="181" spans="1:9" ht="13.5">
      <c r="A181" s="127"/>
      <c r="B181" s="128"/>
      <c r="C181" s="98" t="s">
        <v>60</v>
      </c>
      <c r="D181" s="99">
        <f t="shared" si="6"/>
      </c>
      <c r="E181" s="99"/>
      <c r="F181" s="99"/>
      <c r="G181" s="99"/>
      <c r="H181" s="99"/>
      <c r="I181" s="101"/>
    </row>
    <row r="182" spans="1:9" ht="13.5">
      <c r="A182" s="127"/>
      <c r="B182" s="128"/>
      <c r="C182" s="98" t="s">
        <v>115</v>
      </c>
      <c r="D182" s="99">
        <f t="shared" si="6"/>
      </c>
      <c r="E182" s="99">
        <f>SUM(E175,E177:E178,E180:E181)</f>
        <v>0</v>
      </c>
      <c r="F182" s="99">
        <f>SUM(F175,F177:F178,F180:F181)</f>
        <v>0</v>
      </c>
      <c r="G182" s="99">
        <f>SUM(G175,G177:G178,G180:G181)</f>
        <v>0</v>
      </c>
      <c r="H182" s="99">
        <f>SUM(H175,H177:H178,H180:H181)</f>
        <v>0</v>
      </c>
      <c r="I182" s="101">
        <f>SUM(I175,I177:I178,I180:I181)</f>
        <v>0</v>
      </c>
    </row>
    <row r="183" spans="1:9" ht="13.5">
      <c r="A183" s="127"/>
      <c r="B183" s="98" t="s">
        <v>61</v>
      </c>
      <c r="C183" s="98"/>
      <c r="D183" s="99">
        <f t="shared" si="6"/>
      </c>
      <c r="E183" s="99">
        <f>E174-E182</f>
        <v>0</v>
      </c>
      <c r="F183" s="99">
        <f>F174-F182</f>
        <v>0</v>
      </c>
      <c r="G183" s="99">
        <f>G174-G182</f>
        <v>0</v>
      </c>
      <c r="H183" s="99">
        <f>H174-H182</f>
        <v>0</v>
      </c>
      <c r="I183" s="101">
        <f>I174-I182</f>
        <v>0</v>
      </c>
    </row>
    <row r="184" spans="1:9" ht="13.5">
      <c r="A184" s="129" t="s">
        <v>62</v>
      </c>
      <c r="B184" s="128" t="s">
        <v>41</v>
      </c>
      <c r="C184" s="98" t="s">
        <v>63</v>
      </c>
      <c r="D184" s="99"/>
      <c r="E184" s="99"/>
      <c r="F184" s="99"/>
      <c r="G184" s="99"/>
      <c r="H184" s="99"/>
      <c r="I184" s="101"/>
    </row>
    <row r="185" spans="1:9" ht="13.5">
      <c r="A185" s="129"/>
      <c r="B185" s="128"/>
      <c r="C185" s="98" t="s">
        <v>64</v>
      </c>
      <c r="D185" s="99"/>
      <c r="E185" s="99"/>
      <c r="F185" s="99"/>
      <c r="G185" s="99"/>
      <c r="H185" s="99"/>
      <c r="I185" s="101"/>
    </row>
    <row r="186" spans="1:9" ht="13.5">
      <c r="A186" s="129"/>
      <c r="B186" s="128"/>
      <c r="C186" s="98" t="s">
        <v>65</v>
      </c>
      <c r="D186" s="99"/>
      <c r="E186" s="99"/>
      <c r="F186" s="99"/>
      <c r="G186" s="99"/>
      <c r="H186" s="99"/>
      <c r="I186" s="101"/>
    </row>
    <row r="187" spans="1:9" ht="13.5">
      <c r="A187" s="129"/>
      <c r="B187" s="128"/>
      <c r="C187" s="98" t="s">
        <v>66</v>
      </c>
      <c r="D187" s="99"/>
      <c r="E187" s="99"/>
      <c r="F187" s="99"/>
      <c r="G187" s="99"/>
      <c r="H187" s="99"/>
      <c r="I187" s="101"/>
    </row>
    <row r="188" spans="1:9" ht="13.5">
      <c r="A188" s="129"/>
      <c r="B188" s="128"/>
      <c r="C188" s="98" t="s">
        <v>67</v>
      </c>
      <c r="D188" s="99"/>
      <c r="E188" s="99"/>
      <c r="F188" s="99"/>
      <c r="G188" s="99"/>
      <c r="H188" s="99"/>
      <c r="I188" s="101"/>
    </row>
    <row r="189" spans="1:9" ht="13.5">
      <c r="A189" s="129"/>
      <c r="B189" s="128" t="s">
        <v>53</v>
      </c>
      <c r="C189" s="98" t="s">
        <v>68</v>
      </c>
      <c r="D189" s="99"/>
      <c r="E189" s="99"/>
      <c r="F189" s="99"/>
      <c r="G189" s="99"/>
      <c r="H189" s="99"/>
      <c r="I189" s="101"/>
    </row>
    <row r="190" spans="1:9" ht="13.5">
      <c r="A190" s="129"/>
      <c r="B190" s="128"/>
      <c r="C190" s="98" t="s">
        <v>69</v>
      </c>
      <c r="D190" s="99"/>
      <c r="E190" s="99"/>
      <c r="F190" s="99"/>
      <c r="G190" s="99"/>
      <c r="H190" s="99"/>
      <c r="I190" s="101"/>
    </row>
    <row r="191" spans="1:9" ht="13.5">
      <c r="A191" s="129"/>
      <c r="B191" s="128"/>
      <c r="C191" s="98"/>
      <c r="D191" s="99"/>
      <c r="E191" s="99"/>
      <c r="F191" s="99"/>
      <c r="G191" s="99"/>
      <c r="H191" s="99"/>
      <c r="I191" s="101"/>
    </row>
    <row r="192" spans="1:9" ht="13.5">
      <c r="A192" s="129"/>
      <c r="B192" s="128"/>
      <c r="C192" s="98" t="s">
        <v>70</v>
      </c>
      <c r="D192" s="99"/>
      <c r="E192" s="99"/>
      <c r="F192" s="99"/>
      <c r="G192" s="99"/>
      <c r="H192" s="99"/>
      <c r="I192" s="101"/>
    </row>
    <row r="193" spans="1:9" ht="13.5">
      <c r="A193" s="129"/>
      <c r="B193" s="98" t="s">
        <v>71</v>
      </c>
      <c r="C193" s="98"/>
      <c r="D193" s="99"/>
      <c r="E193" s="99"/>
      <c r="F193" s="99"/>
      <c r="G193" s="99"/>
      <c r="H193" s="99"/>
      <c r="I193" s="101"/>
    </row>
    <row r="194" spans="1:9" ht="13.5">
      <c r="A194" s="127" t="s">
        <v>72</v>
      </c>
      <c r="B194" s="128" t="s">
        <v>41</v>
      </c>
      <c r="C194" s="98" t="s">
        <v>73</v>
      </c>
      <c r="D194" s="99">
        <f aca="true" t="shared" si="7" ref="D194:D207">IF(SUM(E194:I194)=0,"",SUM(E194:I194))</f>
      </c>
      <c r="E194" s="99"/>
      <c r="F194" s="99"/>
      <c r="G194" s="99"/>
      <c r="H194" s="99"/>
      <c r="I194" s="101"/>
    </row>
    <row r="195" spans="1:9" ht="13.5">
      <c r="A195" s="127"/>
      <c r="B195" s="128"/>
      <c r="C195" s="98" t="s">
        <v>74</v>
      </c>
      <c r="D195" s="99">
        <f t="shared" si="7"/>
      </c>
      <c r="E195" s="99"/>
      <c r="F195" s="99"/>
      <c r="G195" s="99"/>
      <c r="H195" s="99"/>
      <c r="I195" s="101"/>
    </row>
    <row r="196" spans="1:9" ht="13.5">
      <c r="A196" s="127"/>
      <c r="B196" s="128"/>
      <c r="C196" s="98" t="s">
        <v>75</v>
      </c>
      <c r="D196" s="99">
        <f t="shared" si="7"/>
      </c>
      <c r="E196" s="99"/>
      <c r="F196" s="99"/>
      <c r="G196" s="99"/>
      <c r="H196" s="99"/>
      <c r="I196" s="101"/>
    </row>
    <row r="197" spans="1:9" ht="13.5">
      <c r="A197" s="127"/>
      <c r="B197" s="128"/>
      <c r="C197" s="98" t="s">
        <v>76</v>
      </c>
      <c r="D197" s="99">
        <f t="shared" si="7"/>
      </c>
      <c r="E197" s="99"/>
      <c r="F197" s="99"/>
      <c r="G197" s="99"/>
      <c r="H197" s="99"/>
      <c r="I197" s="101"/>
    </row>
    <row r="198" spans="1:9" ht="13.5">
      <c r="A198" s="127"/>
      <c r="B198" s="128"/>
      <c r="C198" s="98" t="s">
        <v>77</v>
      </c>
      <c r="D198" s="99">
        <f t="shared" si="7"/>
      </c>
      <c r="E198" s="99"/>
      <c r="F198" s="99"/>
      <c r="G198" s="99"/>
      <c r="H198" s="99"/>
      <c r="I198" s="101"/>
    </row>
    <row r="199" spans="1:9" ht="13.5">
      <c r="A199" s="127"/>
      <c r="B199" s="128"/>
      <c r="C199" s="98" t="s">
        <v>78</v>
      </c>
      <c r="D199" s="99">
        <f t="shared" si="7"/>
      </c>
      <c r="E199" s="99">
        <f>SUM(E194:E198)</f>
        <v>0</v>
      </c>
      <c r="F199" s="99">
        <f>SUM(F194:F198)</f>
        <v>0</v>
      </c>
      <c r="G199" s="99">
        <f>SUM(G194:G198)</f>
        <v>0</v>
      </c>
      <c r="H199" s="99">
        <f>SUM(H194:H198)</f>
        <v>0</v>
      </c>
      <c r="I199" s="101">
        <f>SUM(I194:I198)</f>
        <v>0</v>
      </c>
    </row>
    <row r="200" spans="1:9" ht="13.5">
      <c r="A200" s="127"/>
      <c r="B200" s="128" t="s">
        <v>53</v>
      </c>
      <c r="C200" s="98" t="s">
        <v>124</v>
      </c>
      <c r="D200" s="99">
        <f t="shared" si="7"/>
      </c>
      <c r="E200" s="99"/>
      <c r="F200" s="99"/>
      <c r="G200" s="99"/>
      <c r="H200" s="99"/>
      <c r="I200" s="101"/>
    </row>
    <row r="201" spans="1:9" ht="13.5">
      <c r="A201" s="127"/>
      <c r="B201" s="128"/>
      <c r="C201" s="98" t="s">
        <v>125</v>
      </c>
      <c r="D201" s="99">
        <f t="shared" si="7"/>
      </c>
      <c r="E201" s="99"/>
      <c r="F201" s="99"/>
      <c r="G201" s="99"/>
      <c r="H201" s="99"/>
      <c r="I201" s="101"/>
    </row>
    <row r="202" spans="1:9" ht="13.5">
      <c r="A202" s="127"/>
      <c r="B202" s="128"/>
      <c r="C202" s="98" t="s">
        <v>79</v>
      </c>
      <c r="D202" s="99">
        <f t="shared" si="7"/>
      </c>
      <c r="E202" s="99"/>
      <c r="F202" s="99"/>
      <c r="G202" s="99"/>
      <c r="H202" s="99"/>
      <c r="I202" s="101"/>
    </row>
    <row r="203" spans="1:9" ht="13.5">
      <c r="A203" s="127"/>
      <c r="B203" s="128"/>
      <c r="C203" s="98" t="s">
        <v>80</v>
      </c>
      <c r="D203" s="99">
        <f t="shared" si="7"/>
      </c>
      <c r="E203" s="99"/>
      <c r="F203" s="99"/>
      <c r="G203" s="99"/>
      <c r="H203" s="99"/>
      <c r="I203" s="101"/>
    </row>
    <row r="204" spans="1:9" ht="13.5">
      <c r="A204" s="127"/>
      <c r="B204" s="128"/>
      <c r="C204" s="98" t="s">
        <v>81</v>
      </c>
      <c r="D204" s="99">
        <f t="shared" si="7"/>
      </c>
      <c r="E204" s="99"/>
      <c r="F204" s="99"/>
      <c r="G204" s="99"/>
      <c r="H204" s="99"/>
      <c r="I204" s="101"/>
    </row>
    <row r="205" spans="1:9" ht="13.5">
      <c r="A205" s="127"/>
      <c r="B205" s="128"/>
      <c r="C205" s="98" t="s">
        <v>82</v>
      </c>
      <c r="D205" s="99">
        <f t="shared" si="7"/>
      </c>
      <c r="E205" s="99">
        <f>SUM(E200:E204)</f>
        <v>0</v>
      </c>
      <c r="F205" s="99">
        <f>SUM(F200:F204)</f>
        <v>0</v>
      </c>
      <c r="G205" s="99">
        <f>SUM(G200:G204)</f>
        <v>0</v>
      </c>
      <c r="H205" s="99">
        <f>SUM(H200:H204)</f>
        <v>0</v>
      </c>
      <c r="I205" s="101">
        <f>SUM(I200:I204)</f>
        <v>0</v>
      </c>
    </row>
    <row r="206" spans="1:9" ht="13.5">
      <c r="A206" s="127"/>
      <c r="B206" s="98" t="s">
        <v>83</v>
      </c>
      <c r="C206" s="98"/>
      <c r="D206" s="99">
        <f t="shared" si="7"/>
      </c>
      <c r="E206" s="99">
        <f>E199-E205</f>
        <v>0</v>
      </c>
      <c r="F206" s="99">
        <f>F199-F205</f>
        <v>0</v>
      </c>
      <c r="G206" s="99">
        <f>G199-G205</f>
        <v>0</v>
      </c>
      <c r="H206" s="99">
        <f>H199-H205</f>
        <v>0</v>
      </c>
      <c r="I206" s="101">
        <f>I199-I205</f>
        <v>0</v>
      </c>
    </row>
    <row r="207" spans="1:9" ht="13.5">
      <c r="A207" s="105" t="s">
        <v>84</v>
      </c>
      <c r="B207" s="98"/>
      <c r="C207" s="98"/>
      <c r="D207" s="99">
        <f t="shared" si="7"/>
      </c>
      <c r="E207" s="99"/>
      <c r="F207" s="99"/>
      <c r="G207" s="99"/>
      <c r="H207" s="99"/>
      <c r="I207" s="101"/>
    </row>
    <row r="208" spans="1:9" ht="14.25" thickBot="1">
      <c r="A208" s="106" t="s">
        <v>85</v>
      </c>
      <c r="B208" s="107"/>
      <c r="C208" s="107"/>
      <c r="D208" s="108">
        <f>IF(SUM(E208:I208)=0,"",SUM(E208:I208))</f>
      </c>
      <c r="E208" s="108">
        <f>E183+E206-E207</f>
        <v>0</v>
      </c>
      <c r="F208" s="108">
        <f>F183+F206-F207</f>
        <v>0</v>
      </c>
      <c r="G208" s="108">
        <f>G183+G206-G207</f>
        <v>0</v>
      </c>
      <c r="H208" s="108">
        <f>H183+H206-H207</f>
        <v>0</v>
      </c>
      <c r="I208" s="109">
        <f>I183+I206-I207</f>
        <v>0</v>
      </c>
    </row>
    <row r="209" spans="1:9" ht="13.5">
      <c r="A209" s="92"/>
      <c r="B209" s="92"/>
      <c r="C209" s="92"/>
      <c r="D209" s="92"/>
      <c r="E209" s="92"/>
      <c r="F209" s="92"/>
      <c r="G209" s="92"/>
      <c r="H209" s="92"/>
      <c r="I209" s="92"/>
    </row>
    <row r="210" spans="1:9" ht="14.25" thickBot="1">
      <c r="A210" s="91" t="s">
        <v>110</v>
      </c>
      <c r="B210" s="92">
        <v>5</v>
      </c>
      <c r="C210" s="92" t="s">
        <v>109</v>
      </c>
      <c r="D210" s="92"/>
      <c r="E210" s="92"/>
      <c r="F210" s="121" t="s">
        <v>37</v>
      </c>
      <c r="G210" s="121"/>
      <c r="H210" s="121"/>
      <c r="I210" s="122"/>
    </row>
    <row r="211" spans="1:9" ht="13.5">
      <c r="A211" s="93"/>
      <c r="B211" s="123" t="s">
        <v>38</v>
      </c>
      <c r="C211" s="123"/>
      <c r="D211" s="125" t="s">
        <v>39</v>
      </c>
      <c r="E211" s="125"/>
      <c r="F211" s="125"/>
      <c r="G211" s="125"/>
      <c r="H211" s="125"/>
      <c r="I211" s="126"/>
    </row>
    <row r="212" spans="1:9" ht="13.5">
      <c r="A212" s="94"/>
      <c r="B212" s="124"/>
      <c r="C212" s="124"/>
      <c r="D212" s="95" t="s">
        <v>11</v>
      </c>
      <c r="E212" s="95" t="s">
        <v>87</v>
      </c>
      <c r="F212" s="96" t="s">
        <v>142</v>
      </c>
      <c r="G212" s="95" t="s">
        <v>89</v>
      </c>
      <c r="H212" s="95" t="s">
        <v>88</v>
      </c>
      <c r="I212" s="97"/>
    </row>
    <row r="213" spans="1:9" ht="13.5">
      <c r="A213" s="127" t="s">
        <v>40</v>
      </c>
      <c r="B213" s="128" t="s">
        <v>41</v>
      </c>
      <c r="C213" s="98" t="s">
        <v>42</v>
      </c>
      <c r="D213" s="99">
        <f>IF(SUM(E213:I213)=0,"",SUM(E213:I213))</f>
      </c>
      <c r="E213" s="100"/>
      <c r="F213" s="99"/>
      <c r="G213" s="99"/>
      <c r="H213" s="99"/>
      <c r="I213" s="101"/>
    </row>
    <row r="214" spans="1:9" ht="13.5">
      <c r="A214" s="127"/>
      <c r="B214" s="128"/>
      <c r="C214" s="98" t="s">
        <v>122</v>
      </c>
      <c r="D214" s="99">
        <f aca="true" t="shared" si="8" ref="D214:D235">IF(SUM(E214:I214)=0,"",SUM(E214:I214))</f>
      </c>
      <c r="E214" s="100"/>
      <c r="F214" s="99"/>
      <c r="G214" s="99"/>
      <c r="H214" s="99"/>
      <c r="I214" s="101"/>
    </row>
    <row r="215" spans="1:9" ht="13.5">
      <c r="A215" s="127"/>
      <c r="B215" s="128"/>
      <c r="C215" s="98" t="s">
        <v>120</v>
      </c>
      <c r="D215" s="99">
        <f t="shared" si="8"/>
      </c>
      <c r="E215" s="100"/>
      <c r="F215" s="99"/>
      <c r="G215" s="99"/>
      <c r="H215" s="98"/>
      <c r="I215" s="102"/>
    </row>
    <row r="216" spans="1:9" ht="13.5">
      <c r="A216" s="127"/>
      <c r="B216" s="128"/>
      <c r="C216" s="98" t="s">
        <v>44</v>
      </c>
      <c r="D216" s="99">
        <f t="shared" si="8"/>
      </c>
      <c r="E216" s="100"/>
      <c r="F216" s="98"/>
      <c r="G216" s="98"/>
      <c r="H216" s="98"/>
      <c r="I216" s="102"/>
    </row>
    <row r="217" spans="1:9" ht="13.5">
      <c r="A217" s="127"/>
      <c r="B217" s="128"/>
      <c r="C217" s="98" t="s">
        <v>45</v>
      </c>
      <c r="D217" s="99">
        <f t="shared" si="8"/>
      </c>
      <c r="E217" s="100"/>
      <c r="F217" s="98"/>
      <c r="G217" s="98"/>
      <c r="H217" s="98"/>
      <c r="I217" s="102"/>
    </row>
    <row r="218" spans="1:9" ht="13.5">
      <c r="A218" s="127"/>
      <c r="B218" s="128"/>
      <c r="C218" s="98" t="s">
        <v>46</v>
      </c>
      <c r="D218" s="99">
        <f t="shared" si="8"/>
      </c>
      <c r="E218" s="100"/>
      <c r="F218" s="98"/>
      <c r="G218" s="98"/>
      <c r="H218" s="98"/>
      <c r="I218" s="102"/>
    </row>
    <row r="219" spans="1:9" ht="13.5">
      <c r="A219" s="127"/>
      <c r="B219" s="128"/>
      <c r="C219" s="98" t="s">
        <v>47</v>
      </c>
      <c r="D219" s="99">
        <f t="shared" si="8"/>
      </c>
      <c r="E219" s="100"/>
      <c r="F219" s="98"/>
      <c r="G219" s="98"/>
      <c r="H219" s="98"/>
      <c r="I219" s="102"/>
    </row>
    <row r="220" spans="1:9" ht="13.5">
      <c r="A220" s="127"/>
      <c r="B220" s="128"/>
      <c r="C220" s="98" t="s">
        <v>86</v>
      </c>
      <c r="D220" s="99">
        <f t="shared" si="8"/>
      </c>
      <c r="E220" s="100"/>
      <c r="F220" s="98"/>
      <c r="G220" s="98"/>
      <c r="H220" s="98"/>
      <c r="I220" s="102"/>
    </row>
    <row r="221" spans="1:9" ht="13.5">
      <c r="A221" s="127"/>
      <c r="B221" s="128"/>
      <c r="C221" s="98" t="s">
        <v>48</v>
      </c>
      <c r="D221" s="99">
        <f t="shared" si="8"/>
      </c>
      <c r="E221" s="100"/>
      <c r="F221" s="98"/>
      <c r="G221" s="98"/>
      <c r="H221" s="98"/>
      <c r="I221" s="102"/>
    </row>
    <row r="222" spans="1:9" ht="13.5">
      <c r="A222" s="127"/>
      <c r="B222" s="128"/>
      <c r="C222" s="98" t="s">
        <v>49</v>
      </c>
      <c r="D222" s="99">
        <f t="shared" si="8"/>
      </c>
      <c r="E222" s="100"/>
      <c r="F222" s="98"/>
      <c r="G222" s="98"/>
      <c r="H222" s="98"/>
      <c r="I222" s="102"/>
    </row>
    <row r="223" spans="1:9" ht="13.5">
      <c r="A223" s="127"/>
      <c r="B223" s="128"/>
      <c r="C223" s="98" t="s">
        <v>50</v>
      </c>
      <c r="D223" s="99">
        <f t="shared" si="8"/>
      </c>
      <c r="E223" s="100"/>
      <c r="F223" s="98"/>
      <c r="G223" s="98"/>
      <c r="H223" s="98"/>
      <c r="I223" s="102"/>
    </row>
    <row r="224" spans="1:9" ht="13.5">
      <c r="A224" s="127"/>
      <c r="B224" s="128"/>
      <c r="C224" s="98" t="s">
        <v>51</v>
      </c>
      <c r="D224" s="99">
        <f t="shared" si="8"/>
      </c>
      <c r="E224" s="100"/>
      <c r="F224" s="98"/>
      <c r="G224" s="98"/>
      <c r="H224" s="98"/>
      <c r="I224" s="102"/>
    </row>
    <row r="225" spans="1:9" ht="13.5">
      <c r="A225" s="127"/>
      <c r="B225" s="128"/>
      <c r="C225" s="98" t="s">
        <v>52</v>
      </c>
      <c r="D225" s="99">
        <f t="shared" si="8"/>
      </c>
      <c r="E225" s="100"/>
      <c r="F225" s="98"/>
      <c r="G225" s="98"/>
      <c r="H225" s="98"/>
      <c r="I225" s="102"/>
    </row>
    <row r="226" spans="1:9" ht="13.5">
      <c r="A226" s="127"/>
      <c r="B226" s="128"/>
      <c r="C226" s="98" t="s">
        <v>114</v>
      </c>
      <c r="D226" s="99">
        <f t="shared" si="8"/>
      </c>
      <c r="E226" s="100">
        <f>SUM(E213:E225)</f>
        <v>0</v>
      </c>
      <c r="F226" s="100">
        <f>SUM(F213:F225)</f>
        <v>0</v>
      </c>
      <c r="G226" s="100">
        <f>SUM(G213:G225)</f>
        <v>0</v>
      </c>
      <c r="H226" s="100">
        <f>SUM(H213:H225)</f>
        <v>0</v>
      </c>
      <c r="I226" s="103">
        <f>SUM(I213:I225)</f>
        <v>0</v>
      </c>
    </row>
    <row r="227" spans="1:9" ht="13.5">
      <c r="A227" s="127"/>
      <c r="B227" s="128" t="s">
        <v>53</v>
      </c>
      <c r="C227" s="98" t="s">
        <v>54</v>
      </c>
      <c r="D227" s="99">
        <f t="shared" si="8"/>
      </c>
      <c r="E227" s="99"/>
      <c r="F227" s="99"/>
      <c r="G227" s="99"/>
      <c r="H227" s="99"/>
      <c r="I227" s="101"/>
    </row>
    <row r="228" spans="1:9" ht="13.5">
      <c r="A228" s="127"/>
      <c r="B228" s="128"/>
      <c r="C228" s="98" t="s">
        <v>55</v>
      </c>
      <c r="D228" s="99">
        <f t="shared" si="8"/>
      </c>
      <c r="E228" s="99"/>
      <c r="F228" s="99"/>
      <c r="G228" s="99"/>
      <c r="H228" s="99"/>
      <c r="I228" s="101"/>
    </row>
    <row r="229" spans="1:9" ht="13.5">
      <c r="A229" s="127"/>
      <c r="B229" s="128"/>
      <c r="C229" s="98" t="s">
        <v>56</v>
      </c>
      <c r="D229" s="99">
        <f t="shared" si="8"/>
      </c>
      <c r="E229" s="99"/>
      <c r="F229" s="99"/>
      <c r="G229" s="99"/>
      <c r="H229" s="99"/>
      <c r="I229" s="101"/>
    </row>
    <row r="230" spans="1:9" ht="13.5">
      <c r="A230" s="127"/>
      <c r="B230" s="128"/>
      <c r="C230" s="98" t="s">
        <v>57</v>
      </c>
      <c r="D230" s="99">
        <f t="shared" si="8"/>
      </c>
      <c r="E230" s="99"/>
      <c r="F230" s="99"/>
      <c r="G230" s="99"/>
      <c r="H230" s="99"/>
      <c r="I230" s="101"/>
    </row>
    <row r="231" spans="1:9" ht="13.5">
      <c r="A231" s="127"/>
      <c r="B231" s="128"/>
      <c r="C231" s="104" t="s">
        <v>58</v>
      </c>
      <c r="D231" s="99">
        <f t="shared" si="8"/>
      </c>
      <c r="E231" s="99"/>
      <c r="F231" s="99"/>
      <c r="G231" s="99"/>
      <c r="H231" s="99"/>
      <c r="I231" s="101"/>
    </row>
    <row r="232" spans="1:9" ht="13.5">
      <c r="A232" s="127"/>
      <c r="B232" s="128"/>
      <c r="C232" s="98" t="s">
        <v>59</v>
      </c>
      <c r="D232" s="99">
        <f t="shared" si="8"/>
      </c>
      <c r="E232" s="99"/>
      <c r="F232" s="99"/>
      <c r="G232" s="99"/>
      <c r="H232" s="99"/>
      <c r="I232" s="101"/>
    </row>
    <row r="233" spans="1:9" ht="13.5">
      <c r="A233" s="127"/>
      <c r="B233" s="128"/>
      <c r="C233" s="98" t="s">
        <v>60</v>
      </c>
      <c r="D233" s="99">
        <f t="shared" si="8"/>
      </c>
      <c r="E233" s="99"/>
      <c r="F233" s="99"/>
      <c r="G233" s="99"/>
      <c r="H233" s="99"/>
      <c r="I233" s="101"/>
    </row>
    <row r="234" spans="1:9" ht="13.5">
      <c r="A234" s="127"/>
      <c r="B234" s="128"/>
      <c r="C234" s="98" t="s">
        <v>115</v>
      </c>
      <c r="D234" s="99">
        <f t="shared" si="8"/>
      </c>
      <c r="E234" s="99">
        <f>SUM(E227,E229:E230,E232:E233)</f>
        <v>0</v>
      </c>
      <c r="F234" s="99">
        <f>SUM(F227,F229:F230,F232:F233)</f>
        <v>0</v>
      </c>
      <c r="G234" s="99">
        <f>SUM(G227,G229:G230,G232:G233)</f>
        <v>0</v>
      </c>
      <c r="H234" s="99">
        <f>SUM(H227,H229:H230,H232:H233)</f>
        <v>0</v>
      </c>
      <c r="I234" s="101">
        <f>SUM(I227,I229:I230,I232:I233)</f>
        <v>0</v>
      </c>
    </row>
    <row r="235" spans="1:9" ht="13.5">
      <c r="A235" s="127"/>
      <c r="B235" s="98" t="s">
        <v>61</v>
      </c>
      <c r="C235" s="98"/>
      <c r="D235" s="99">
        <f t="shared" si="8"/>
      </c>
      <c r="E235" s="99">
        <f>E226-E234</f>
        <v>0</v>
      </c>
      <c r="F235" s="99">
        <f>F226-F234</f>
        <v>0</v>
      </c>
      <c r="G235" s="99">
        <f>G226-G234</f>
        <v>0</v>
      </c>
      <c r="H235" s="99">
        <f>H226-H234</f>
        <v>0</v>
      </c>
      <c r="I235" s="101">
        <f>I226-I234</f>
        <v>0</v>
      </c>
    </row>
    <row r="236" spans="1:9" ht="13.5">
      <c r="A236" s="129" t="s">
        <v>62</v>
      </c>
      <c r="B236" s="128" t="s">
        <v>41</v>
      </c>
      <c r="C236" s="98" t="s">
        <v>63</v>
      </c>
      <c r="D236" s="99"/>
      <c r="E236" s="99"/>
      <c r="F236" s="99"/>
      <c r="G236" s="99"/>
      <c r="H236" s="99"/>
      <c r="I236" s="101"/>
    </row>
    <row r="237" spans="1:9" ht="13.5">
      <c r="A237" s="129"/>
      <c r="B237" s="128"/>
      <c r="C237" s="98" t="s">
        <v>64</v>
      </c>
      <c r="D237" s="99"/>
      <c r="E237" s="99"/>
      <c r="F237" s="99"/>
      <c r="G237" s="99"/>
      <c r="H237" s="99"/>
      <c r="I237" s="101"/>
    </row>
    <row r="238" spans="1:9" ht="13.5">
      <c r="A238" s="129"/>
      <c r="B238" s="128"/>
      <c r="C238" s="98" t="s">
        <v>65</v>
      </c>
      <c r="D238" s="99"/>
      <c r="E238" s="99"/>
      <c r="F238" s="99"/>
      <c r="G238" s="99"/>
      <c r="H238" s="99"/>
      <c r="I238" s="101"/>
    </row>
    <row r="239" spans="1:9" ht="13.5">
      <c r="A239" s="129"/>
      <c r="B239" s="128"/>
      <c r="C239" s="98" t="s">
        <v>66</v>
      </c>
      <c r="D239" s="99"/>
      <c r="E239" s="99"/>
      <c r="F239" s="99"/>
      <c r="G239" s="99"/>
      <c r="H239" s="99"/>
      <c r="I239" s="101"/>
    </row>
    <row r="240" spans="1:9" ht="13.5">
      <c r="A240" s="129"/>
      <c r="B240" s="128"/>
      <c r="C240" s="98" t="s">
        <v>67</v>
      </c>
      <c r="D240" s="99"/>
      <c r="E240" s="99"/>
      <c r="F240" s="99"/>
      <c r="G240" s="99"/>
      <c r="H240" s="99"/>
      <c r="I240" s="101"/>
    </row>
    <row r="241" spans="1:9" ht="13.5">
      <c r="A241" s="129"/>
      <c r="B241" s="128" t="s">
        <v>53</v>
      </c>
      <c r="C241" s="98" t="s">
        <v>68</v>
      </c>
      <c r="D241" s="99"/>
      <c r="E241" s="99"/>
      <c r="F241" s="99"/>
      <c r="G241" s="99"/>
      <c r="H241" s="99"/>
      <c r="I241" s="101"/>
    </row>
    <row r="242" spans="1:9" ht="13.5">
      <c r="A242" s="129"/>
      <c r="B242" s="128"/>
      <c r="C242" s="98" t="s">
        <v>69</v>
      </c>
      <c r="D242" s="99"/>
      <c r="E242" s="99"/>
      <c r="F242" s="99"/>
      <c r="G242" s="99"/>
      <c r="H242" s="99"/>
      <c r="I242" s="101"/>
    </row>
    <row r="243" spans="1:9" ht="13.5">
      <c r="A243" s="129"/>
      <c r="B243" s="128"/>
      <c r="C243" s="98"/>
      <c r="D243" s="99"/>
      <c r="E243" s="99"/>
      <c r="F243" s="99"/>
      <c r="G243" s="99"/>
      <c r="H243" s="99"/>
      <c r="I243" s="101"/>
    </row>
    <row r="244" spans="1:9" ht="13.5">
      <c r="A244" s="129"/>
      <c r="B244" s="128"/>
      <c r="C244" s="98" t="s">
        <v>70</v>
      </c>
      <c r="D244" s="99"/>
      <c r="E244" s="99"/>
      <c r="F244" s="99"/>
      <c r="G244" s="99"/>
      <c r="H244" s="99"/>
      <c r="I244" s="101"/>
    </row>
    <row r="245" spans="1:9" ht="13.5">
      <c r="A245" s="129"/>
      <c r="B245" s="98" t="s">
        <v>71</v>
      </c>
      <c r="C245" s="98"/>
      <c r="D245" s="99"/>
      <c r="E245" s="99"/>
      <c r="F245" s="99"/>
      <c r="G245" s="99"/>
      <c r="H245" s="99"/>
      <c r="I245" s="101"/>
    </row>
    <row r="246" spans="1:9" ht="13.5">
      <c r="A246" s="127" t="s">
        <v>72</v>
      </c>
      <c r="B246" s="128" t="s">
        <v>41</v>
      </c>
      <c r="C246" s="98" t="s">
        <v>73</v>
      </c>
      <c r="D246" s="99">
        <f aca="true" t="shared" si="9" ref="D246:D259">IF(SUM(E246:I246)=0,"",SUM(E246:I246))</f>
      </c>
      <c r="E246" s="99"/>
      <c r="F246" s="99"/>
      <c r="G246" s="99"/>
      <c r="H246" s="99"/>
      <c r="I246" s="101"/>
    </row>
    <row r="247" spans="1:9" ht="13.5">
      <c r="A247" s="127"/>
      <c r="B247" s="128"/>
      <c r="C247" s="98" t="s">
        <v>74</v>
      </c>
      <c r="D247" s="99">
        <f t="shared" si="9"/>
      </c>
      <c r="E247" s="99"/>
      <c r="F247" s="99"/>
      <c r="G247" s="99"/>
      <c r="H247" s="99"/>
      <c r="I247" s="101"/>
    </row>
    <row r="248" spans="1:9" ht="13.5">
      <c r="A248" s="127"/>
      <c r="B248" s="128"/>
      <c r="C248" s="98" t="s">
        <v>75</v>
      </c>
      <c r="D248" s="99">
        <f t="shared" si="9"/>
      </c>
      <c r="E248" s="99"/>
      <c r="F248" s="99"/>
      <c r="G248" s="99"/>
      <c r="H248" s="99"/>
      <c r="I248" s="101"/>
    </row>
    <row r="249" spans="1:9" ht="13.5">
      <c r="A249" s="127"/>
      <c r="B249" s="128"/>
      <c r="C249" s="98" t="s">
        <v>76</v>
      </c>
      <c r="D249" s="99">
        <f t="shared" si="9"/>
      </c>
      <c r="E249" s="99"/>
      <c r="F249" s="99"/>
      <c r="G249" s="99"/>
      <c r="H249" s="99"/>
      <c r="I249" s="101"/>
    </row>
    <row r="250" spans="1:9" ht="13.5">
      <c r="A250" s="127"/>
      <c r="B250" s="128"/>
      <c r="C250" s="98" t="s">
        <v>77</v>
      </c>
      <c r="D250" s="99">
        <f t="shared" si="9"/>
      </c>
      <c r="E250" s="99"/>
      <c r="F250" s="99"/>
      <c r="G250" s="99"/>
      <c r="H250" s="99"/>
      <c r="I250" s="101"/>
    </row>
    <row r="251" spans="1:9" ht="13.5">
      <c r="A251" s="127"/>
      <c r="B251" s="128"/>
      <c r="C251" s="98" t="s">
        <v>78</v>
      </c>
      <c r="D251" s="99">
        <f t="shared" si="9"/>
      </c>
      <c r="E251" s="99">
        <f>SUM(E246:E250)</f>
        <v>0</v>
      </c>
      <c r="F251" s="99">
        <f>SUM(F246:F250)</f>
        <v>0</v>
      </c>
      <c r="G251" s="99">
        <f>SUM(G246:G250)</f>
        <v>0</v>
      </c>
      <c r="H251" s="99">
        <f>SUM(H246:H250)</f>
        <v>0</v>
      </c>
      <c r="I251" s="101">
        <f>SUM(I246:I250)</f>
        <v>0</v>
      </c>
    </row>
    <row r="252" spans="1:9" ht="13.5">
      <c r="A252" s="127"/>
      <c r="B252" s="128" t="s">
        <v>53</v>
      </c>
      <c r="C252" s="98" t="s">
        <v>124</v>
      </c>
      <c r="D252" s="99">
        <f t="shared" si="9"/>
      </c>
      <c r="E252" s="99"/>
      <c r="F252" s="99"/>
      <c r="G252" s="99"/>
      <c r="H252" s="99"/>
      <c r="I252" s="101"/>
    </row>
    <row r="253" spans="1:9" ht="13.5">
      <c r="A253" s="127"/>
      <c r="B253" s="128"/>
      <c r="C253" s="98" t="s">
        <v>125</v>
      </c>
      <c r="D253" s="99">
        <f t="shared" si="9"/>
      </c>
      <c r="E253" s="99"/>
      <c r="F253" s="99"/>
      <c r="G253" s="99"/>
      <c r="H253" s="99"/>
      <c r="I253" s="101"/>
    </row>
    <row r="254" spans="1:9" ht="13.5">
      <c r="A254" s="127"/>
      <c r="B254" s="128"/>
      <c r="C254" s="98" t="s">
        <v>79</v>
      </c>
      <c r="D254" s="99">
        <f t="shared" si="9"/>
      </c>
      <c r="E254" s="99"/>
      <c r="F254" s="99"/>
      <c r="G254" s="99"/>
      <c r="H254" s="99"/>
      <c r="I254" s="101"/>
    </row>
    <row r="255" spans="1:9" ht="13.5">
      <c r="A255" s="127"/>
      <c r="B255" s="128"/>
      <c r="C255" s="98" t="s">
        <v>80</v>
      </c>
      <c r="D255" s="99">
        <f t="shared" si="9"/>
      </c>
      <c r="E255" s="99"/>
      <c r="F255" s="99"/>
      <c r="G255" s="99"/>
      <c r="H255" s="99"/>
      <c r="I255" s="101"/>
    </row>
    <row r="256" spans="1:9" ht="13.5">
      <c r="A256" s="127"/>
      <c r="B256" s="128"/>
      <c r="C256" s="98" t="s">
        <v>81</v>
      </c>
      <c r="D256" s="99">
        <f t="shared" si="9"/>
      </c>
      <c r="E256" s="99"/>
      <c r="F256" s="99"/>
      <c r="G256" s="99"/>
      <c r="H256" s="99"/>
      <c r="I256" s="101"/>
    </row>
    <row r="257" spans="1:9" ht="13.5">
      <c r="A257" s="127"/>
      <c r="B257" s="128"/>
      <c r="C257" s="98" t="s">
        <v>82</v>
      </c>
      <c r="D257" s="99">
        <f t="shared" si="9"/>
      </c>
      <c r="E257" s="99">
        <f>SUM(E252:E256)</f>
        <v>0</v>
      </c>
      <c r="F257" s="99">
        <f>SUM(F252:F256)</f>
        <v>0</v>
      </c>
      <c r="G257" s="99">
        <f>SUM(G252:G256)</f>
        <v>0</v>
      </c>
      <c r="H257" s="99">
        <f>SUM(H252:H256)</f>
        <v>0</v>
      </c>
      <c r="I257" s="101">
        <f>SUM(I252:I256)</f>
        <v>0</v>
      </c>
    </row>
    <row r="258" spans="1:9" ht="13.5">
      <c r="A258" s="127"/>
      <c r="B258" s="98" t="s">
        <v>83</v>
      </c>
      <c r="C258" s="98"/>
      <c r="D258" s="99">
        <f t="shared" si="9"/>
      </c>
      <c r="E258" s="99">
        <f>E251-E257</f>
        <v>0</v>
      </c>
      <c r="F258" s="99">
        <f>F251-F257</f>
        <v>0</v>
      </c>
      <c r="G258" s="99">
        <f>G251-G257</f>
        <v>0</v>
      </c>
      <c r="H258" s="99">
        <f>H251-H257</f>
        <v>0</v>
      </c>
      <c r="I258" s="101">
        <f>I251-I257</f>
        <v>0</v>
      </c>
    </row>
    <row r="259" spans="1:9" ht="13.5">
      <c r="A259" s="105" t="s">
        <v>84</v>
      </c>
      <c r="B259" s="98"/>
      <c r="C259" s="98"/>
      <c r="D259" s="99">
        <f t="shared" si="9"/>
      </c>
      <c r="E259" s="99"/>
      <c r="F259" s="99"/>
      <c r="G259" s="99"/>
      <c r="H259" s="99"/>
      <c r="I259" s="101"/>
    </row>
    <row r="260" spans="1:9" ht="14.25" thickBot="1">
      <c r="A260" s="106" t="s">
        <v>85</v>
      </c>
      <c r="B260" s="107"/>
      <c r="C260" s="107"/>
      <c r="D260" s="108">
        <f>IF(SUM(E260:I260)=0,"",SUM(E260:I260))</f>
      </c>
      <c r="E260" s="108">
        <f>E235+E258-E259</f>
        <v>0</v>
      </c>
      <c r="F260" s="108">
        <f>F235+F258-F259</f>
        <v>0</v>
      </c>
      <c r="G260" s="108">
        <f>G235+G258-G259</f>
        <v>0</v>
      </c>
      <c r="H260" s="108">
        <f>H235+H258-H259</f>
        <v>0</v>
      </c>
      <c r="I260" s="109">
        <f>I235+I258-I259</f>
        <v>0</v>
      </c>
    </row>
    <row r="261" spans="1:9" ht="13.5">
      <c r="A261" s="92"/>
      <c r="B261" s="92"/>
      <c r="C261" s="92"/>
      <c r="D261" s="92"/>
      <c r="E261" s="92"/>
      <c r="F261" s="92"/>
      <c r="G261" s="92"/>
      <c r="H261" s="92"/>
      <c r="I261" s="92"/>
    </row>
    <row r="262" spans="1:9" ht="13.5">
      <c r="A262" s="92"/>
      <c r="B262" s="92"/>
      <c r="C262" s="92"/>
      <c r="D262" s="92"/>
      <c r="E262" s="92"/>
      <c r="F262" s="92"/>
      <c r="G262" s="92"/>
      <c r="H262" s="92"/>
      <c r="I262" s="92"/>
    </row>
    <row r="263" spans="1:9" ht="13.5">
      <c r="A263" s="92"/>
      <c r="B263" s="92"/>
      <c r="C263" s="92"/>
      <c r="D263" s="92"/>
      <c r="E263" s="92"/>
      <c r="F263" s="92"/>
      <c r="G263" s="92"/>
      <c r="H263" s="92"/>
      <c r="I263" s="92"/>
    </row>
    <row r="264" spans="1:9" ht="13.5">
      <c r="A264" s="92"/>
      <c r="B264" s="92"/>
      <c r="C264" s="92"/>
      <c r="D264" s="92"/>
      <c r="E264" s="92"/>
      <c r="F264" s="92"/>
      <c r="G264" s="92"/>
      <c r="H264" s="92"/>
      <c r="I264" s="92"/>
    </row>
    <row r="265" spans="1:9" ht="13.5">
      <c r="A265" s="92"/>
      <c r="B265" s="92"/>
      <c r="C265" s="92"/>
      <c r="D265" s="92"/>
      <c r="E265" s="92"/>
      <c r="F265" s="92"/>
      <c r="G265" s="92"/>
      <c r="H265" s="92"/>
      <c r="I265" s="92"/>
    </row>
    <row r="266" spans="1:9" ht="13.5">
      <c r="A266" s="92"/>
      <c r="B266" s="92"/>
      <c r="C266" s="92"/>
      <c r="D266" s="92"/>
      <c r="E266" s="92"/>
      <c r="F266" s="92"/>
      <c r="G266" s="92"/>
      <c r="H266" s="92"/>
      <c r="I266" s="92"/>
    </row>
  </sheetData>
  <sheetProtection/>
  <mergeCells count="61">
    <mergeCell ref="A246:A258"/>
    <mergeCell ref="B246:B251"/>
    <mergeCell ref="B252:B257"/>
    <mergeCell ref="A213:A235"/>
    <mergeCell ref="B213:B226"/>
    <mergeCell ref="B227:B234"/>
    <mergeCell ref="A236:A245"/>
    <mergeCell ref="B236:B240"/>
    <mergeCell ref="B241:B244"/>
    <mergeCell ref="A194:A206"/>
    <mergeCell ref="B194:B199"/>
    <mergeCell ref="B200:B205"/>
    <mergeCell ref="F210:I210"/>
    <mergeCell ref="B211:C212"/>
    <mergeCell ref="D211:I211"/>
    <mergeCell ref="A161:A183"/>
    <mergeCell ref="B161:B174"/>
    <mergeCell ref="B175:B182"/>
    <mergeCell ref="A184:A193"/>
    <mergeCell ref="B184:B188"/>
    <mergeCell ref="B189:B192"/>
    <mergeCell ref="A142:A154"/>
    <mergeCell ref="B142:B147"/>
    <mergeCell ref="B148:B153"/>
    <mergeCell ref="F158:I158"/>
    <mergeCell ref="B159:C160"/>
    <mergeCell ref="D159:I159"/>
    <mergeCell ref="A109:A131"/>
    <mergeCell ref="B109:B122"/>
    <mergeCell ref="B123:B130"/>
    <mergeCell ref="A132:A141"/>
    <mergeCell ref="B132:B136"/>
    <mergeCell ref="B137:B140"/>
    <mergeCell ref="A90:A102"/>
    <mergeCell ref="B90:B95"/>
    <mergeCell ref="B96:B101"/>
    <mergeCell ref="F106:I106"/>
    <mergeCell ref="B107:C108"/>
    <mergeCell ref="D107:I107"/>
    <mergeCell ref="A57:A79"/>
    <mergeCell ref="B57:B70"/>
    <mergeCell ref="B71:B78"/>
    <mergeCell ref="A80:A89"/>
    <mergeCell ref="B80:B84"/>
    <mergeCell ref="B85:B88"/>
    <mergeCell ref="B19:B26"/>
    <mergeCell ref="B5:B18"/>
    <mergeCell ref="A5:A27"/>
    <mergeCell ref="F54:I54"/>
    <mergeCell ref="B55:C56"/>
    <mergeCell ref="D55:I55"/>
    <mergeCell ref="F2:I2"/>
    <mergeCell ref="B38:B43"/>
    <mergeCell ref="B44:B49"/>
    <mergeCell ref="H1:I1"/>
    <mergeCell ref="D3:I3"/>
    <mergeCell ref="A38:A50"/>
    <mergeCell ref="B3:C4"/>
    <mergeCell ref="B28:B32"/>
    <mergeCell ref="B33:B36"/>
    <mergeCell ref="A28:A37"/>
  </mergeCells>
  <printOptions/>
  <pageMargins left="0.6692913385826772" right="0.35433070866141736" top="0.8015625" bottom="0.7874015748031497" header="0.5118110236220472" footer="0.5118110236220472"/>
  <pageSetup horizontalDpi="600" verticalDpi="600" orientation="portrait" paperSize="9" scale="95" r:id="rId2"/>
  <headerFooter alignWithMargins="0">
    <oddHeader>&amp;R様式　7
</oddHeader>
  </headerFooter>
  <rowBreaks count="4" manualBreakCount="4">
    <brk id="53" max="255" man="1"/>
    <brk id="105" max="255" man="1"/>
    <brk id="157" max="255" man="1"/>
    <brk id="2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6">
      <selection activeCell="A54" sqref="A54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40" t="s">
        <v>98</v>
      </c>
      <c r="B1" s="140"/>
      <c r="C1" s="140"/>
      <c r="D1" s="140"/>
      <c r="E1" s="140"/>
      <c r="F1" s="140"/>
      <c r="G1" s="140"/>
    </row>
    <row r="2" spans="6:7" ht="13.5">
      <c r="F2" s="60" t="s">
        <v>107</v>
      </c>
      <c r="G2" s="61" t="str">
        <f>'計算書'!H1</f>
        <v>○○○</v>
      </c>
    </row>
    <row r="3" ht="14.25">
      <c r="A3" s="23" t="s">
        <v>112</v>
      </c>
    </row>
    <row r="5" ht="15" thickBot="1">
      <c r="A5" s="23" t="s">
        <v>128</v>
      </c>
    </row>
    <row r="6" spans="1:8" ht="24" customHeight="1" thickBot="1">
      <c r="A6" s="1" t="s">
        <v>8</v>
      </c>
      <c r="B6" s="44">
        <v>1</v>
      </c>
      <c r="C6" s="141" t="s">
        <v>127</v>
      </c>
      <c r="D6" s="142"/>
      <c r="E6" s="142"/>
      <c r="F6" s="142"/>
      <c r="G6" s="142"/>
      <c r="H6" s="7"/>
    </row>
    <row r="7" spans="1:8" ht="13.5" customHeight="1" thickBot="1">
      <c r="A7" s="8"/>
      <c r="B7" s="73"/>
      <c r="C7" s="72"/>
      <c r="D7" s="70"/>
      <c r="E7" s="70"/>
      <c r="F7" s="70"/>
      <c r="G7" s="70"/>
      <c r="H7" s="7"/>
    </row>
    <row r="8" spans="1:8" ht="15.75" thickBot="1" thickTop="1">
      <c r="A8" s="8"/>
      <c r="B8" s="32"/>
      <c r="C8" s="33"/>
      <c r="D8" s="21"/>
      <c r="E8" s="143" t="s">
        <v>119</v>
      </c>
      <c r="F8" s="144"/>
      <c r="G8" s="71">
        <f>ROUND(G18/10+SUM(C30:C34),0)</f>
        <v>0</v>
      </c>
      <c r="H8" s="7"/>
    </row>
    <row r="9" spans="1:8" ht="14.25" thickTop="1">
      <c r="A9" s="10" t="s">
        <v>35</v>
      </c>
      <c r="C9" s="9"/>
      <c r="D9" s="9"/>
      <c r="E9" s="9"/>
      <c r="F9" s="9"/>
      <c r="G9" s="9"/>
      <c r="H9" s="7"/>
    </row>
    <row r="10" spans="1:7" ht="40.5">
      <c r="A10" s="2"/>
      <c r="B10" s="3" t="s">
        <v>6</v>
      </c>
      <c r="C10" s="4" t="s">
        <v>7</v>
      </c>
      <c r="D10" s="4" t="s">
        <v>90</v>
      </c>
      <c r="E10" s="4" t="s">
        <v>10</v>
      </c>
      <c r="F10" s="4" t="s">
        <v>9</v>
      </c>
      <c r="G10" s="4" t="s">
        <v>91</v>
      </c>
    </row>
    <row r="11" spans="1:7" ht="13.5">
      <c r="A11" s="2" t="s">
        <v>0</v>
      </c>
      <c r="B11" s="2"/>
      <c r="C11" s="2"/>
      <c r="D11" s="2"/>
      <c r="E11" s="2"/>
      <c r="F11" s="2"/>
      <c r="G11" s="2"/>
    </row>
    <row r="12" spans="1:7" ht="13.5">
      <c r="A12" s="2" t="s">
        <v>138</v>
      </c>
      <c r="B12" s="2">
        <v>526</v>
      </c>
      <c r="C12" s="78"/>
      <c r="D12" s="62">
        <f aca="true" t="shared" si="0" ref="D12:D17">B12+C12</f>
        <v>526</v>
      </c>
      <c r="E12" s="30">
        <f aca="true" t="shared" si="1" ref="E12:E17">10*B$6</f>
        <v>10</v>
      </c>
      <c r="F12" s="55"/>
      <c r="G12" s="54">
        <f aca="true" t="shared" si="2" ref="G12:G17">ROUND(D12*E12*F12,0)</f>
        <v>0</v>
      </c>
    </row>
    <row r="13" spans="1:7" ht="13.5">
      <c r="A13" s="2" t="s">
        <v>1</v>
      </c>
      <c r="B13" s="2">
        <v>707</v>
      </c>
      <c r="C13" s="78"/>
      <c r="D13" s="62">
        <f t="shared" si="0"/>
        <v>707</v>
      </c>
      <c r="E13" s="30">
        <f t="shared" si="1"/>
        <v>10</v>
      </c>
      <c r="F13" s="55"/>
      <c r="G13" s="54">
        <f t="shared" si="2"/>
        <v>0</v>
      </c>
    </row>
    <row r="14" spans="1:7" ht="13.5">
      <c r="A14" s="2" t="s">
        <v>2</v>
      </c>
      <c r="B14" s="2">
        <v>778</v>
      </c>
      <c r="C14" s="78"/>
      <c r="D14" s="62">
        <f t="shared" si="0"/>
        <v>778</v>
      </c>
      <c r="E14" s="30">
        <f t="shared" si="1"/>
        <v>10</v>
      </c>
      <c r="F14" s="55"/>
      <c r="G14" s="54">
        <f t="shared" si="2"/>
        <v>0</v>
      </c>
    </row>
    <row r="15" spans="1:7" ht="13.5">
      <c r="A15" s="2" t="s">
        <v>3</v>
      </c>
      <c r="B15" s="54">
        <v>848</v>
      </c>
      <c r="C15" s="78"/>
      <c r="D15" s="62">
        <f t="shared" si="0"/>
        <v>848</v>
      </c>
      <c r="E15" s="30">
        <f t="shared" si="1"/>
        <v>10</v>
      </c>
      <c r="F15" s="46"/>
      <c r="G15" s="54">
        <f t="shared" si="2"/>
        <v>0</v>
      </c>
    </row>
    <row r="16" spans="1:7" ht="13.5">
      <c r="A16" s="2" t="s">
        <v>4</v>
      </c>
      <c r="B16" s="54">
        <v>919</v>
      </c>
      <c r="C16" s="78"/>
      <c r="D16" s="62">
        <f t="shared" si="0"/>
        <v>919</v>
      </c>
      <c r="E16" s="30">
        <f t="shared" si="1"/>
        <v>10</v>
      </c>
      <c r="F16" s="46"/>
      <c r="G16" s="54">
        <f t="shared" si="2"/>
        <v>0</v>
      </c>
    </row>
    <row r="17" spans="1:7" ht="13.5">
      <c r="A17" s="2" t="s">
        <v>5</v>
      </c>
      <c r="B17" s="54">
        <v>979</v>
      </c>
      <c r="C17" s="78"/>
      <c r="D17" s="62">
        <f t="shared" si="0"/>
        <v>979</v>
      </c>
      <c r="E17" s="30">
        <f t="shared" si="1"/>
        <v>10</v>
      </c>
      <c r="F17" s="46"/>
      <c r="G17" s="54">
        <f t="shared" si="2"/>
        <v>0</v>
      </c>
    </row>
    <row r="18" spans="1:7" ht="13.5">
      <c r="A18" s="2" t="s">
        <v>11</v>
      </c>
      <c r="B18" s="2"/>
      <c r="C18" s="2"/>
      <c r="D18" s="2"/>
      <c r="E18" s="2"/>
      <c r="F18" s="6">
        <f>SUM(F12:F17)</f>
        <v>0</v>
      </c>
      <c r="G18" s="54">
        <f>SUM(G12:G17)</f>
        <v>0</v>
      </c>
    </row>
    <row r="20" spans="1:2" ht="13.5">
      <c r="A20" s="8" t="s">
        <v>12</v>
      </c>
      <c r="B20" s="8"/>
    </row>
    <row r="21" spans="1:7" ht="13.5">
      <c r="A21" s="136" t="s">
        <v>16</v>
      </c>
      <c r="B21" s="137"/>
      <c r="C21" s="14" t="s">
        <v>13</v>
      </c>
      <c r="D21" s="14" t="s">
        <v>14</v>
      </c>
      <c r="F21" s="8"/>
      <c r="G21" s="37"/>
    </row>
    <row r="22" spans="1:7" ht="14.25">
      <c r="A22" s="22" t="s">
        <v>108</v>
      </c>
      <c r="B22" s="16"/>
      <c r="C22" s="41">
        <v>12</v>
      </c>
      <c r="D22" s="47"/>
      <c r="F22" s="8"/>
      <c r="G22" s="58"/>
    </row>
    <row r="23" spans="1:7" ht="14.25">
      <c r="A23" s="56" t="s">
        <v>132</v>
      </c>
      <c r="B23" s="16"/>
      <c r="C23" s="41">
        <v>12</v>
      </c>
      <c r="D23" s="47"/>
      <c r="F23" s="8"/>
      <c r="G23" s="58"/>
    </row>
    <row r="24" spans="1:7" ht="14.25">
      <c r="A24" s="56" t="s">
        <v>133</v>
      </c>
      <c r="B24" s="16"/>
      <c r="C24" s="41">
        <v>10</v>
      </c>
      <c r="D24" s="47"/>
      <c r="F24" s="8"/>
      <c r="G24" s="58"/>
    </row>
    <row r="25" spans="1:7" ht="14.25" hidden="1">
      <c r="A25" s="56" t="s">
        <v>131</v>
      </c>
      <c r="B25" s="16"/>
      <c r="C25" s="41">
        <v>23</v>
      </c>
      <c r="D25" s="47"/>
      <c r="F25" s="8"/>
      <c r="G25" s="58"/>
    </row>
    <row r="26" ht="13.5">
      <c r="A26" s="10" t="s">
        <v>15</v>
      </c>
    </row>
    <row r="28" ht="13.5">
      <c r="A28" t="s">
        <v>111</v>
      </c>
    </row>
    <row r="29" spans="1:3" ht="13.5">
      <c r="A29" s="136" t="s">
        <v>18</v>
      </c>
      <c r="B29" s="137"/>
      <c r="C29" s="14" t="s">
        <v>17</v>
      </c>
    </row>
    <row r="30" spans="1:3" ht="13.5">
      <c r="A30" s="12" t="s">
        <v>113</v>
      </c>
      <c r="B30" s="11"/>
      <c r="C30" s="75"/>
    </row>
    <row r="31" spans="1:7" ht="13.5" hidden="1">
      <c r="A31" s="12" t="s">
        <v>31</v>
      </c>
      <c r="B31" s="11"/>
      <c r="C31" s="48"/>
      <c r="F31" s="145">
        <f ca="1">TODAY()</f>
        <v>42501</v>
      </c>
      <c r="G31" s="145"/>
    </row>
    <row r="32" spans="1:3" ht="13.5">
      <c r="A32" s="12" t="s">
        <v>134</v>
      </c>
      <c r="B32" s="11"/>
      <c r="C32" s="48"/>
    </row>
    <row r="33" spans="1:3" ht="13.5" hidden="1">
      <c r="A33" s="12" t="s">
        <v>33</v>
      </c>
      <c r="B33" s="11"/>
      <c r="C33" s="48"/>
    </row>
    <row r="34" spans="1:3" ht="13.5" hidden="1">
      <c r="A34" s="12" t="s">
        <v>32</v>
      </c>
      <c r="B34" s="11"/>
      <c r="C34" s="48"/>
    </row>
    <row r="35" ht="14.25" thickBot="1">
      <c r="C35" s="66"/>
    </row>
    <row r="36" spans="5:7" ht="15" thickBot="1">
      <c r="E36" s="130" t="s">
        <v>116</v>
      </c>
      <c r="F36" s="131"/>
      <c r="G36" s="24">
        <f>G18+SUM(C30:C34)</f>
        <v>0</v>
      </c>
    </row>
    <row r="38" ht="13.5">
      <c r="A38" t="s">
        <v>34</v>
      </c>
    </row>
    <row r="39" spans="1:7" ht="40.5">
      <c r="A39" s="4"/>
      <c r="B39" s="25" t="s">
        <v>117</v>
      </c>
      <c r="C39" s="4" t="s">
        <v>93</v>
      </c>
      <c r="D39" s="4" t="s">
        <v>118</v>
      </c>
      <c r="E39" s="4" t="s">
        <v>95</v>
      </c>
      <c r="F39" s="4" t="s">
        <v>96</v>
      </c>
      <c r="G39" s="4" t="s">
        <v>97</v>
      </c>
    </row>
    <row r="40" spans="1:7" ht="14.25">
      <c r="A40" s="15" t="s">
        <v>100</v>
      </c>
      <c r="B40" s="26">
        <f>G$36</f>
        <v>0</v>
      </c>
      <c r="C40" s="49"/>
      <c r="D40" s="27">
        <f>B40*C40</f>
        <v>0</v>
      </c>
      <c r="E40" s="50"/>
      <c r="F40" s="57">
        <v>0.7</v>
      </c>
      <c r="G40" s="29">
        <f>ROUND(D40*E40*F40,-3)/1000</f>
        <v>0</v>
      </c>
    </row>
    <row r="41" spans="1:7" ht="14.25">
      <c r="A41" s="15" t="s">
        <v>101</v>
      </c>
      <c r="B41" s="26">
        <f>G$36</f>
        <v>0</v>
      </c>
      <c r="C41" s="49"/>
      <c r="D41" s="27">
        <f>B41*C41</f>
        <v>0</v>
      </c>
      <c r="E41" s="50"/>
      <c r="F41" s="57">
        <v>0.8</v>
      </c>
      <c r="G41" s="29">
        <f>ROUND(D41*E41*F41,-3)/1000</f>
        <v>0</v>
      </c>
    </row>
    <row r="42" spans="1:7" ht="14.25">
      <c r="A42" s="15" t="s">
        <v>102</v>
      </c>
      <c r="B42" s="26">
        <f>G$36</f>
        <v>0</v>
      </c>
      <c r="C42" s="49"/>
      <c r="D42" s="27">
        <f>B42*C42</f>
        <v>0</v>
      </c>
      <c r="E42" s="50"/>
      <c r="F42" s="57">
        <v>0.8</v>
      </c>
      <c r="G42" s="29">
        <f>ROUND(D42*E42*F42,-3)/1000</f>
        <v>0</v>
      </c>
    </row>
    <row r="43" spans="1:7" ht="14.25">
      <c r="A43" s="15" t="s">
        <v>19</v>
      </c>
      <c r="B43" s="26">
        <f>G$36</f>
        <v>0</v>
      </c>
      <c r="C43" s="49"/>
      <c r="D43" s="27">
        <f>B43*C43</f>
        <v>0</v>
      </c>
      <c r="E43" s="50"/>
      <c r="F43" s="57">
        <v>0.8</v>
      </c>
      <c r="G43" s="29">
        <f>ROUND(D43*E43*F43,-3)/1000</f>
        <v>0</v>
      </c>
    </row>
    <row r="44" spans="1:7" ht="14.25">
      <c r="A44" s="15" t="s">
        <v>20</v>
      </c>
      <c r="B44" s="26">
        <f>G$36</f>
        <v>0</v>
      </c>
      <c r="C44" s="49"/>
      <c r="D44" s="27">
        <f>B44*C44</f>
        <v>0</v>
      </c>
      <c r="E44" s="50"/>
      <c r="F44" s="57">
        <v>0.8</v>
      </c>
      <c r="G44" s="29">
        <f>ROUND(D44*E44*F44,-3)/1000</f>
        <v>0</v>
      </c>
    </row>
    <row r="46" ht="13.5">
      <c r="A46" t="s">
        <v>103</v>
      </c>
    </row>
    <row r="47" spans="1:7" ht="13.5">
      <c r="A47" s="132"/>
      <c r="B47" s="133"/>
      <c r="C47" s="14" t="s">
        <v>104</v>
      </c>
      <c r="D47" s="14" t="s">
        <v>101</v>
      </c>
      <c r="E47" s="14" t="s">
        <v>102</v>
      </c>
      <c r="F47" s="14" t="s">
        <v>105</v>
      </c>
      <c r="G47" s="14" t="s">
        <v>106</v>
      </c>
    </row>
    <row r="48" spans="1:7" ht="13.5">
      <c r="A48" s="138" t="s">
        <v>42</v>
      </c>
      <c r="B48" s="139"/>
      <c r="C48" s="59">
        <f>G40-C49-C50</f>
        <v>0</v>
      </c>
      <c r="D48" s="59">
        <f>G41-D49-D50</f>
        <v>0</v>
      </c>
      <c r="E48" s="59">
        <f>G42-E49-E50</f>
        <v>0</v>
      </c>
      <c r="F48" s="59">
        <f>G43-F49-F50</f>
        <v>0</v>
      </c>
      <c r="G48" s="59">
        <f>G44-G49-G50</f>
        <v>0</v>
      </c>
    </row>
    <row r="49" spans="1:7" ht="13.5">
      <c r="A49" s="132" t="s">
        <v>121</v>
      </c>
      <c r="B49" s="133"/>
      <c r="C49" s="59">
        <f>ROUND(G8*C40*E40*F40/1000,0)-C50</f>
        <v>0</v>
      </c>
      <c r="D49" s="59">
        <f>ROUND(G8*C41*E41*F41/1000,0)-D50</f>
        <v>0</v>
      </c>
      <c r="E49" s="59">
        <f>ROUND(G8*C42*E42*F42/1000,0)-E50</f>
        <v>0</v>
      </c>
      <c r="F49" s="59">
        <f>ROUND(G8*C43*E43*F43/1000,0)-F50</f>
        <v>0</v>
      </c>
      <c r="G49" s="59">
        <f>ROUND(G8*C44*E44*F44/1000,0)-G50</f>
        <v>0</v>
      </c>
    </row>
    <row r="50" spans="1:7" ht="13.5">
      <c r="A50" s="134" t="s">
        <v>120</v>
      </c>
      <c r="B50" s="135"/>
      <c r="C50" s="59">
        <f>C30*C40*E40*F40/1000</f>
        <v>0</v>
      </c>
      <c r="D50" s="29">
        <f>C30*C41*E41*F41/1000</f>
        <v>0</v>
      </c>
      <c r="E50" s="29">
        <f>C30*C42*E42*F42/1000</f>
        <v>0</v>
      </c>
      <c r="F50" s="29">
        <f>C30*C43*E43*F43/1000</f>
        <v>0</v>
      </c>
      <c r="G50" s="29">
        <f>C30*C44*E44*F44/1000</f>
        <v>0</v>
      </c>
    </row>
  </sheetData>
  <sheetProtection/>
  <mergeCells count="11">
    <mergeCell ref="A1:G1"/>
    <mergeCell ref="C6:G6"/>
    <mergeCell ref="A21:B21"/>
    <mergeCell ref="E8:F8"/>
    <mergeCell ref="F31:G31"/>
    <mergeCell ref="E36:F36"/>
    <mergeCell ref="A49:B49"/>
    <mergeCell ref="A50:B50"/>
    <mergeCell ref="A47:B47"/>
    <mergeCell ref="A29:B29"/>
    <mergeCell ref="A48:B48"/>
  </mergeCells>
  <printOptions/>
  <pageMargins left="0.787" right="0.787" top="0.984" bottom="0.984" header="0.512" footer="0.512"/>
  <pageSetup horizontalDpi="200" verticalDpi="200" orientation="portrait" paperSize="9" scale="99" r:id="rId1"/>
  <headerFooter alignWithMargins="0">
    <oddHeader>&amp;R&amp;A　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D40" sqref="D40"/>
    </sheetView>
  </sheetViews>
  <sheetFormatPr defaultColWidth="9.00390625" defaultRowHeight="13.5"/>
  <cols>
    <col min="1" max="3" width="11.625" style="0" customWidth="1"/>
    <col min="4" max="4" width="12.50390625" style="0" customWidth="1"/>
    <col min="5" max="6" width="11.625" style="0" customWidth="1"/>
    <col min="7" max="7" width="13.125" style="0" customWidth="1"/>
  </cols>
  <sheetData>
    <row r="1" spans="1:7" ht="17.25">
      <c r="A1" s="140" t="s">
        <v>98</v>
      </c>
      <c r="B1" s="140"/>
      <c r="C1" s="140"/>
      <c r="D1" s="140"/>
      <c r="E1" s="140"/>
      <c r="F1" s="140"/>
      <c r="G1" s="140"/>
    </row>
    <row r="2" spans="6:7" ht="13.5">
      <c r="F2" s="60" t="s">
        <v>107</v>
      </c>
      <c r="G2" s="61" t="str">
        <f>'計算書'!H1</f>
        <v>○○○</v>
      </c>
    </row>
    <row r="3" ht="14.25">
      <c r="A3" s="23" t="s">
        <v>129</v>
      </c>
    </row>
    <row r="5" ht="15" thickBot="1">
      <c r="A5" s="23" t="s">
        <v>130</v>
      </c>
    </row>
    <row r="6" spans="1:8" ht="24" customHeight="1" thickBot="1">
      <c r="A6" s="1" t="s">
        <v>8</v>
      </c>
      <c r="B6" s="44">
        <v>1</v>
      </c>
      <c r="C6" s="141" t="s">
        <v>126</v>
      </c>
      <c r="D6" s="142"/>
      <c r="E6" s="142"/>
      <c r="F6" s="142"/>
      <c r="G6" s="142"/>
      <c r="H6" s="7"/>
    </row>
    <row r="7" spans="1:8" ht="12.75" customHeight="1">
      <c r="A7" s="8"/>
      <c r="B7" s="32"/>
      <c r="C7" s="33"/>
      <c r="D7" s="21"/>
      <c r="E7" s="21"/>
      <c r="F7" s="21"/>
      <c r="G7" s="21"/>
      <c r="H7" s="7"/>
    </row>
    <row r="8" spans="1:8" ht="13.5">
      <c r="A8" s="10" t="s">
        <v>139</v>
      </c>
      <c r="C8" s="9"/>
      <c r="D8" s="9"/>
      <c r="E8" s="9"/>
      <c r="F8" s="9"/>
      <c r="G8" s="9"/>
      <c r="H8" s="7"/>
    </row>
    <row r="9" spans="1:7" ht="40.5">
      <c r="A9" s="2"/>
      <c r="B9" s="3" t="s">
        <v>6</v>
      </c>
      <c r="C9" s="4" t="s">
        <v>7</v>
      </c>
      <c r="D9" s="4" t="s">
        <v>90</v>
      </c>
      <c r="E9" s="4" t="s">
        <v>10</v>
      </c>
      <c r="F9" s="4" t="s">
        <v>9</v>
      </c>
      <c r="G9" s="4" t="s">
        <v>91</v>
      </c>
    </row>
    <row r="10" spans="1:7" ht="13.5">
      <c r="A10" s="2" t="s">
        <v>0</v>
      </c>
      <c r="B10" s="2"/>
      <c r="C10" s="2"/>
      <c r="D10" s="2"/>
      <c r="E10" s="2"/>
      <c r="F10" s="2"/>
      <c r="G10" s="2"/>
    </row>
    <row r="11" spans="1:7" ht="13.5">
      <c r="A11" s="79" t="s">
        <v>138</v>
      </c>
      <c r="B11" s="2">
        <v>707</v>
      </c>
      <c r="C11" s="17">
        <f aca="true" t="shared" si="0" ref="C11:C16">IF(ISBLANK(D$21),0,C$21)+IF(ISBLANK(D$22),0,C$22)+IF(ISBLANK(D$23),0,C$23)+IF(ISBLANK(D$24),0,$E$25/10)</f>
        <v>0</v>
      </c>
      <c r="D11" s="17">
        <f aca="true" t="shared" si="1" ref="D11:D16">B11+C11</f>
        <v>707</v>
      </c>
      <c r="E11" s="30">
        <f aca="true" t="shared" si="2" ref="E11:E16">10*B$6</f>
        <v>10</v>
      </c>
      <c r="F11" s="45"/>
      <c r="G11" s="5">
        <f aca="true" t="shared" si="3" ref="G11:G16">ROUND(D11*E11*F11,0)</f>
        <v>0</v>
      </c>
    </row>
    <row r="12" spans="1:7" ht="13.5">
      <c r="A12" s="2" t="s">
        <v>1</v>
      </c>
      <c r="B12" s="2">
        <v>790</v>
      </c>
      <c r="C12" s="17">
        <f t="shared" si="0"/>
        <v>0</v>
      </c>
      <c r="D12" s="17">
        <f t="shared" si="1"/>
        <v>790</v>
      </c>
      <c r="E12" s="30">
        <f t="shared" si="2"/>
        <v>10</v>
      </c>
      <c r="F12" s="45"/>
      <c r="G12" s="5">
        <f t="shared" si="3"/>
        <v>0</v>
      </c>
    </row>
    <row r="13" spans="1:7" ht="13.5">
      <c r="A13" s="2" t="s">
        <v>2</v>
      </c>
      <c r="B13" s="2">
        <v>922</v>
      </c>
      <c r="C13" s="17">
        <f t="shared" si="0"/>
        <v>0</v>
      </c>
      <c r="D13" s="17">
        <f t="shared" si="1"/>
        <v>922</v>
      </c>
      <c r="E13" s="30">
        <f t="shared" si="2"/>
        <v>10</v>
      </c>
      <c r="F13" s="45"/>
      <c r="G13" s="5">
        <f t="shared" si="3"/>
        <v>0</v>
      </c>
    </row>
    <row r="14" spans="1:7" ht="13.5">
      <c r="A14" s="2" t="s">
        <v>3</v>
      </c>
      <c r="B14" s="2">
        <v>1055</v>
      </c>
      <c r="C14" s="17">
        <f t="shared" si="0"/>
        <v>0</v>
      </c>
      <c r="D14" s="17">
        <f t="shared" si="1"/>
        <v>1055</v>
      </c>
      <c r="E14" s="30">
        <f t="shared" si="2"/>
        <v>10</v>
      </c>
      <c r="F14" s="46"/>
      <c r="G14" s="5">
        <f t="shared" si="3"/>
        <v>0</v>
      </c>
    </row>
    <row r="15" spans="1:7" ht="13.5">
      <c r="A15" s="2" t="s">
        <v>4</v>
      </c>
      <c r="B15" s="2">
        <v>1187</v>
      </c>
      <c r="C15" s="17">
        <f t="shared" si="0"/>
        <v>0</v>
      </c>
      <c r="D15" s="17">
        <f t="shared" si="1"/>
        <v>1187</v>
      </c>
      <c r="E15" s="30">
        <f t="shared" si="2"/>
        <v>10</v>
      </c>
      <c r="F15" s="46"/>
      <c r="G15" s="5">
        <f t="shared" si="3"/>
        <v>0</v>
      </c>
    </row>
    <row r="16" spans="1:7" ht="13.5">
      <c r="A16" s="2" t="s">
        <v>5</v>
      </c>
      <c r="B16" s="2">
        <v>1320</v>
      </c>
      <c r="C16" s="17">
        <f t="shared" si="0"/>
        <v>0</v>
      </c>
      <c r="D16" s="17">
        <f t="shared" si="1"/>
        <v>1320</v>
      </c>
      <c r="E16" s="30">
        <f t="shared" si="2"/>
        <v>10</v>
      </c>
      <c r="F16" s="46"/>
      <c r="G16" s="5">
        <f t="shared" si="3"/>
        <v>0</v>
      </c>
    </row>
    <row r="17" spans="1:7" ht="13.5">
      <c r="A17" s="2" t="s">
        <v>11</v>
      </c>
      <c r="B17" s="2"/>
      <c r="C17" s="2"/>
      <c r="D17" s="2"/>
      <c r="E17" s="2"/>
      <c r="F17" s="6">
        <f>SUM(F11:F16)</f>
        <v>0</v>
      </c>
      <c r="G17" s="5">
        <f>SUM(G11:G16)</f>
        <v>0</v>
      </c>
    </row>
    <row r="19" spans="1:2" ht="13.5">
      <c r="A19" s="8" t="s">
        <v>12</v>
      </c>
      <c r="B19" s="8"/>
    </row>
    <row r="20" spans="1:5" ht="13.5">
      <c r="A20" s="136" t="s">
        <v>16</v>
      </c>
      <c r="B20" s="137"/>
      <c r="C20" s="14" t="s">
        <v>13</v>
      </c>
      <c r="D20" s="14" t="s">
        <v>14</v>
      </c>
      <c r="E20" s="14" t="s">
        <v>30</v>
      </c>
    </row>
    <row r="21" spans="1:5" ht="13.5">
      <c r="A21" s="22" t="s">
        <v>140</v>
      </c>
      <c r="B21" s="16"/>
      <c r="C21" s="13">
        <v>27</v>
      </c>
      <c r="D21" s="47"/>
      <c r="E21" s="17">
        <f>IF(ISBLANK(D21),0,C21*E10)</f>
        <v>0</v>
      </c>
    </row>
    <row r="22" spans="1:5" ht="13.5" hidden="1">
      <c r="A22" s="22"/>
      <c r="B22" s="16"/>
      <c r="C22" s="13"/>
      <c r="D22" s="47"/>
      <c r="E22" s="17"/>
    </row>
    <row r="23" spans="1:5" ht="13.5" hidden="1">
      <c r="A23" s="22" t="s">
        <v>135</v>
      </c>
      <c r="B23" s="16"/>
      <c r="C23" s="13">
        <v>94</v>
      </c>
      <c r="D23" s="47"/>
      <c r="E23" s="17">
        <f>IF(ISBLANK(D23),0,C23*E12)</f>
        <v>0</v>
      </c>
    </row>
    <row r="24" spans="1:5" ht="13.5">
      <c r="A24" s="22" t="s">
        <v>141</v>
      </c>
      <c r="B24" s="16"/>
      <c r="C24" s="13">
        <v>50</v>
      </c>
      <c r="D24" s="47"/>
      <c r="E24" s="31" t="s">
        <v>29</v>
      </c>
    </row>
    <row r="25" spans="1:5" ht="13.5" hidden="1">
      <c r="A25" s="22" t="s">
        <v>136</v>
      </c>
      <c r="B25" s="16"/>
      <c r="C25" s="13">
        <v>65</v>
      </c>
      <c r="D25" s="14"/>
      <c r="E25" s="17">
        <f>IF(ISBLANK(D24),0,E32)</f>
        <v>0</v>
      </c>
    </row>
    <row r="26" ht="13.5">
      <c r="A26" s="10" t="s">
        <v>15</v>
      </c>
    </row>
    <row r="28" ht="13.5" hidden="1">
      <c r="A28" t="s">
        <v>26</v>
      </c>
    </row>
    <row r="29" spans="1:5" ht="13.5" hidden="1">
      <c r="A29" s="136"/>
      <c r="B29" s="137"/>
      <c r="C29" s="14" t="s">
        <v>28</v>
      </c>
      <c r="D29" s="14" t="s">
        <v>27</v>
      </c>
      <c r="E29" s="14" t="s">
        <v>27</v>
      </c>
    </row>
    <row r="30" spans="1:5" ht="13.5" hidden="1">
      <c r="A30" s="22" t="s">
        <v>21</v>
      </c>
      <c r="B30" s="11"/>
      <c r="C30" s="50"/>
      <c r="D30" s="13">
        <v>44</v>
      </c>
      <c r="E30" s="18">
        <f>IF(ISBLANK(C30),0,D30*C30/C32*E15)</f>
        <v>0</v>
      </c>
    </row>
    <row r="31" spans="1:5" ht="13.5" hidden="1">
      <c r="A31" s="22" t="s">
        <v>22</v>
      </c>
      <c r="B31" s="11"/>
      <c r="C31" s="50"/>
      <c r="D31" s="13">
        <v>65</v>
      </c>
      <c r="E31" s="18">
        <f>IF(ISBLANK(C31),0,D31*C31/C32*E16)</f>
        <v>0</v>
      </c>
    </row>
    <row r="32" spans="1:5" ht="13.5" hidden="1">
      <c r="A32" s="12" t="s">
        <v>11</v>
      </c>
      <c r="B32" s="11"/>
      <c r="C32" s="28">
        <f>C30+C31</f>
        <v>0</v>
      </c>
      <c r="D32" s="28"/>
      <c r="E32" s="18">
        <f>E30+E31</f>
        <v>0</v>
      </c>
    </row>
    <row r="34" ht="13.5">
      <c r="A34" t="s">
        <v>111</v>
      </c>
    </row>
    <row r="35" spans="1:3" ht="13.5">
      <c r="A35" s="15" t="s">
        <v>18</v>
      </c>
      <c r="B35" s="16"/>
      <c r="C35" s="14" t="s">
        <v>17</v>
      </c>
    </row>
    <row r="36" spans="1:7" ht="13.5" hidden="1">
      <c r="A36" s="12" t="s">
        <v>23</v>
      </c>
      <c r="B36" s="11"/>
      <c r="C36" s="48">
        <v>0</v>
      </c>
      <c r="F36" s="145"/>
      <c r="G36" s="145"/>
    </row>
    <row r="37" spans="1:3" ht="13.5" hidden="1">
      <c r="A37" s="12" t="s">
        <v>24</v>
      </c>
      <c r="B37" s="11"/>
      <c r="C37" s="48">
        <v>0</v>
      </c>
    </row>
    <row r="38" spans="1:3" ht="14.25" thickBot="1">
      <c r="A38" s="12" t="s">
        <v>137</v>
      </c>
      <c r="B38" s="11"/>
      <c r="C38" s="48"/>
    </row>
    <row r="39" spans="1:3" ht="14.25" hidden="1" thickBot="1">
      <c r="A39" s="12" t="s">
        <v>25</v>
      </c>
      <c r="B39" s="11"/>
      <c r="C39" s="48">
        <v>0</v>
      </c>
    </row>
    <row r="40" spans="1:7" ht="15" thickBot="1">
      <c r="A40" s="76"/>
      <c r="B40" s="76"/>
      <c r="C40" s="77"/>
      <c r="E40" s="19" t="s">
        <v>99</v>
      </c>
      <c r="F40" s="20"/>
      <c r="G40" s="24">
        <f>G17+SUM(C36:C40)</f>
        <v>0</v>
      </c>
    </row>
    <row r="41" spans="1:7" ht="14.25">
      <c r="A41" s="8"/>
      <c r="B41" s="8"/>
      <c r="C41" s="74"/>
      <c r="E41" s="8"/>
      <c r="F41" s="8"/>
      <c r="G41" s="58"/>
    </row>
    <row r="42" ht="13.5">
      <c r="A42" t="s">
        <v>34</v>
      </c>
    </row>
    <row r="43" spans="1:7" ht="40.5">
      <c r="A43" s="4"/>
      <c r="B43" s="25" t="s">
        <v>92</v>
      </c>
      <c r="C43" s="4" t="s">
        <v>93</v>
      </c>
      <c r="D43" s="4" t="s">
        <v>94</v>
      </c>
      <c r="E43" s="4" t="s">
        <v>95</v>
      </c>
      <c r="F43" s="4" t="s">
        <v>96</v>
      </c>
      <c r="G43" s="4" t="s">
        <v>97</v>
      </c>
    </row>
    <row r="44" spans="1:7" ht="14.25">
      <c r="A44" s="15" t="s">
        <v>100</v>
      </c>
      <c r="B44" s="26">
        <f>G$40</f>
        <v>0</v>
      </c>
      <c r="C44" s="49"/>
      <c r="D44" s="27">
        <f>B44*C44</f>
        <v>0</v>
      </c>
      <c r="E44" s="50"/>
      <c r="F44" s="51">
        <v>0.5</v>
      </c>
      <c r="G44" s="29">
        <f>ROUND(D44*E44*F44,-3)/1000</f>
        <v>0</v>
      </c>
    </row>
    <row r="45" spans="1:7" ht="14.25">
      <c r="A45" s="15" t="s">
        <v>101</v>
      </c>
      <c r="B45" s="26">
        <f>G$40</f>
        <v>0</v>
      </c>
      <c r="C45" s="49"/>
      <c r="D45" s="27">
        <f>B45*C45</f>
        <v>0</v>
      </c>
      <c r="E45" s="50"/>
      <c r="F45" s="51">
        <v>0.55</v>
      </c>
      <c r="G45" s="29">
        <f>ROUND(D45*E45*F45,-3)/1000</f>
        <v>0</v>
      </c>
    </row>
    <row r="46" spans="1:7" ht="14.25">
      <c r="A46" s="15" t="s">
        <v>102</v>
      </c>
      <c r="B46" s="26">
        <f>G$40</f>
        <v>0</v>
      </c>
      <c r="C46" s="49"/>
      <c r="D46" s="27">
        <f>B46*C46</f>
        <v>0</v>
      </c>
      <c r="E46" s="50"/>
      <c r="F46" s="51">
        <v>0.6</v>
      </c>
      <c r="G46" s="29">
        <f>ROUND(D46*E46*F46,-3)/1000</f>
        <v>0</v>
      </c>
    </row>
    <row r="47" spans="1:7" ht="14.25">
      <c r="A47" s="15" t="s">
        <v>19</v>
      </c>
      <c r="B47" s="26">
        <f>G$40</f>
        <v>0</v>
      </c>
      <c r="C47" s="49"/>
      <c r="D47" s="27">
        <f>B47*C47</f>
        <v>0</v>
      </c>
      <c r="E47" s="50"/>
      <c r="F47" s="51">
        <v>0.7</v>
      </c>
      <c r="G47" s="29">
        <f>ROUND(D47*E47*F47,-3)/1000</f>
        <v>0</v>
      </c>
    </row>
    <row r="48" spans="1:7" ht="14.25">
      <c r="A48" s="15" t="s">
        <v>20</v>
      </c>
      <c r="B48" s="26">
        <f>G$40</f>
        <v>0</v>
      </c>
      <c r="C48" s="49"/>
      <c r="D48" s="27">
        <f>B48*C48</f>
        <v>0</v>
      </c>
      <c r="E48" s="50"/>
      <c r="F48" s="51">
        <v>0.7</v>
      </c>
      <c r="G48" s="29">
        <f>ROUND(D48*E48*F48,-3)/1000</f>
        <v>0</v>
      </c>
    </row>
    <row r="49" spans="1:7" ht="14.25">
      <c r="A49" s="37"/>
      <c r="B49" s="38"/>
      <c r="C49" s="39"/>
      <c r="D49" s="40"/>
      <c r="E49" s="35"/>
      <c r="F49" s="36"/>
      <c r="G49" s="34"/>
    </row>
    <row r="50" ht="13.5">
      <c r="A50" s="68" t="s">
        <v>123</v>
      </c>
    </row>
    <row r="51" spans="1:6" ht="13.5">
      <c r="A51" s="2"/>
      <c r="B51" s="14" t="s">
        <v>104</v>
      </c>
      <c r="C51" s="14" t="s">
        <v>101</v>
      </c>
      <c r="D51" s="14" t="s">
        <v>102</v>
      </c>
      <c r="E51" s="14" t="s">
        <v>105</v>
      </c>
      <c r="F51" s="14" t="s">
        <v>106</v>
      </c>
    </row>
    <row r="52" spans="1:6" ht="13.5">
      <c r="A52" s="69" t="s">
        <v>42</v>
      </c>
      <c r="B52" s="67">
        <f>G17*0.9*C44*E44*F44/1000</f>
        <v>0</v>
      </c>
      <c r="C52" s="67">
        <f>G17*0.9*C45*E45*F45/1000</f>
        <v>0</v>
      </c>
      <c r="D52" s="67">
        <f>G17*0.9*C46*E46*F46/1000</f>
        <v>0</v>
      </c>
      <c r="E52" s="67">
        <f>G17*0.9*C47*E47*F47/1000</f>
        <v>0</v>
      </c>
      <c r="F52" s="67">
        <f>G17*0.9*C48*E48*F48/1000</f>
        <v>0</v>
      </c>
    </row>
    <row r="53" spans="1:6" ht="13.5">
      <c r="A53" s="69" t="s">
        <v>43</v>
      </c>
      <c r="B53" s="67">
        <f>G44-B52</f>
        <v>0</v>
      </c>
      <c r="C53" s="67">
        <f>G45-C52</f>
        <v>0</v>
      </c>
      <c r="D53" s="67">
        <f>G46-D52</f>
        <v>0</v>
      </c>
      <c r="E53" s="67">
        <f>G47-E52</f>
        <v>0</v>
      </c>
      <c r="F53" s="67">
        <f>G48-F52</f>
        <v>0</v>
      </c>
    </row>
  </sheetData>
  <sheetProtection/>
  <mergeCells count="5">
    <mergeCell ref="F36:G36"/>
    <mergeCell ref="A1:G1"/>
    <mergeCell ref="C6:G6"/>
    <mergeCell ref="A20:B20"/>
    <mergeCell ref="A29:B29"/>
  </mergeCells>
  <printOptions/>
  <pageMargins left="0.787" right="0.787" top="0.984" bottom="0.984" header="0.512" footer="0.512"/>
  <pageSetup horizontalDpi="200" verticalDpi="200" orientation="portrait" paperSize="9" scale="96" r:id="rId2"/>
  <headerFooter alignWithMargins="0">
    <oddHeader>&amp;R&amp;A　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2016-05-11T01:36:10Z</cp:lastPrinted>
  <dcterms:created xsi:type="dcterms:W3CDTF">2000-09-29T07:21:23Z</dcterms:created>
  <dcterms:modified xsi:type="dcterms:W3CDTF">2016-05-11T01:36:50Z</dcterms:modified>
  <cp:category/>
  <cp:version/>
  <cp:contentType/>
  <cp:contentStatus/>
</cp:coreProperties>
</file>